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AF88A6AC-C91A-486A-9D1C-A84C58ECBD0E}" xr6:coauthVersionLast="47" xr6:coauthVersionMax="47" xr10:uidLastSave="{00000000-0000-0000-0000-000000000000}"/>
  <bookViews>
    <workbookView xWindow="-120" yWindow="-120" windowWidth="38640" windowHeight="21120" xr2:uid="{DF7BBE8F-20EB-41B9-BBE2-E1CA5B73C2A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" l="1"/>
  <c r="F109" i="1"/>
  <c r="L109" i="1" s="1"/>
  <c r="L108" i="1"/>
  <c r="O108" i="1" s="1"/>
  <c r="I108" i="1"/>
  <c r="F108" i="1"/>
  <c r="I107" i="1"/>
  <c r="F107" i="1"/>
  <c r="L107" i="1" s="1"/>
  <c r="I106" i="1"/>
  <c r="F106" i="1"/>
  <c r="L106" i="1" s="1"/>
  <c r="I105" i="1"/>
  <c r="F105" i="1"/>
  <c r="L105" i="1" s="1"/>
  <c r="I104" i="1"/>
  <c r="F104" i="1"/>
  <c r="L104" i="1" s="1"/>
  <c r="L103" i="1"/>
  <c r="O103" i="1" s="1"/>
  <c r="I103" i="1"/>
  <c r="F103" i="1"/>
  <c r="I102" i="1"/>
  <c r="F102" i="1"/>
  <c r="L102" i="1" s="1"/>
  <c r="O101" i="1"/>
  <c r="P101" i="1" s="1"/>
  <c r="S101" i="1" s="1"/>
  <c r="L101" i="1"/>
  <c r="I101" i="1"/>
  <c r="F101" i="1"/>
  <c r="I100" i="1"/>
  <c r="F100" i="1"/>
  <c r="L100" i="1" s="1"/>
  <c r="I99" i="1"/>
  <c r="F99" i="1"/>
  <c r="L99" i="1" s="1"/>
  <c r="I98" i="1"/>
  <c r="F98" i="1"/>
  <c r="L98" i="1" s="1"/>
  <c r="I97" i="1"/>
  <c r="F97" i="1"/>
  <c r="L97" i="1" s="1"/>
  <c r="L96" i="1"/>
  <c r="O96" i="1" s="1"/>
  <c r="I96" i="1"/>
  <c r="F96" i="1"/>
  <c r="I95" i="1"/>
  <c r="F95" i="1"/>
  <c r="L95" i="1" s="1"/>
  <c r="I94" i="1"/>
  <c r="F94" i="1"/>
  <c r="L94" i="1" s="1"/>
  <c r="I93" i="1"/>
  <c r="F93" i="1"/>
  <c r="L93" i="1" s="1"/>
  <c r="I92" i="1"/>
  <c r="F92" i="1"/>
  <c r="L92" i="1" s="1"/>
  <c r="L91" i="1"/>
  <c r="O91" i="1" s="1"/>
  <c r="I91" i="1"/>
  <c r="F91" i="1"/>
  <c r="I90" i="1"/>
  <c r="F90" i="1"/>
  <c r="L90" i="1" s="1"/>
  <c r="O89" i="1"/>
  <c r="P89" i="1" s="1"/>
  <c r="S89" i="1" s="1"/>
  <c r="N89" i="1"/>
  <c r="M89" i="1"/>
  <c r="I89" i="1"/>
  <c r="F89" i="1"/>
  <c r="I88" i="1"/>
  <c r="F88" i="1"/>
  <c r="L88" i="1" s="1"/>
  <c r="I87" i="1"/>
  <c r="F87" i="1"/>
  <c r="L87" i="1" s="1"/>
  <c r="I86" i="1"/>
  <c r="L86" i="1" s="1"/>
  <c r="F86" i="1"/>
  <c r="I85" i="1"/>
  <c r="F85" i="1"/>
  <c r="L85" i="1" s="1"/>
  <c r="O84" i="1"/>
  <c r="N84" i="1"/>
  <c r="P84" i="1" s="1"/>
  <c r="S84" i="1" s="1"/>
  <c r="L84" i="1"/>
  <c r="I84" i="1"/>
  <c r="F84" i="1"/>
  <c r="I83" i="1"/>
  <c r="F83" i="1"/>
  <c r="L83" i="1" s="1"/>
  <c r="I82" i="1"/>
  <c r="F82" i="1"/>
  <c r="L82" i="1" s="1"/>
  <c r="I81" i="1"/>
  <c r="F81" i="1"/>
  <c r="L81" i="1" s="1"/>
  <c r="I80" i="1"/>
  <c r="F80" i="1"/>
  <c r="L80" i="1" s="1"/>
  <c r="L79" i="1"/>
  <c r="O79" i="1" s="1"/>
  <c r="I79" i="1"/>
  <c r="F79" i="1"/>
  <c r="I78" i="1"/>
  <c r="F78" i="1"/>
  <c r="L78" i="1" s="1"/>
  <c r="O77" i="1"/>
  <c r="P77" i="1" s="1"/>
  <c r="S77" i="1" s="1"/>
  <c r="N77" i="1"/>
  <c r="L77" i="1"/>
  <c r="I77" i="1"/>
  <c r="F77" i="1"/>
  <c r="I76" i="1"/>
  <c r="F76" i="1"/>
  <c r="L76" i="1" s="1"/>
  <c r="I75" i="1"/>
  <c r="F75" i="1"/>
  <c r="L75" i="1" s="1"/>
  <c r="I74" i="1"/>
  <c r="F74" i="1"/>
  <c r="L74" i="1" s="1"/>
  <c r="I73" i="1"/>
  <c r="F73" i="1"/>
  <c r="L73" i="1" s="1"/>
  <c r="L72" i="1"/>
  <c r="O72" i="1" s="1"/>
  <c r="I72" i="1"/>
  <c r="F72" i="1"/>
  <c r="I71" i="1"/>
  <c r="F71" i="1"/>
  <c r="L71" i="1" s="1"/>
  <c r="O70" i="1"/>
  <c r="P70" i="1" s="1"/>
  <c r="S70" i="1" s="1"/>
  <c r="N70" i="1"/>
  <c r="L70" i="1"/>
  <c r="I70" i="1"/>
  <c r="F70" i="1"/>
  <c r="I69" i="1"/>
  <c r="F69" i="1"/>
  <c r="L69" i="1" s="1"/>
  <c r="I68" i="1"/>
  <c r="F68" i="1"/>
  <c r="L68" i="1" s="1"/>
  <c r="I67" i="1"/>
  <c r="L67" i="1" s="1"/>
  <c r="F67" i="1"/>
  <c r="I66" i="1"/>
  <c r="F66" i="1"/>
  <c r="L66" i="1" s="1"/>
  <c r="O65" i="1"/>
  <c r="N65" i="1"/>
  <c r="P65" i="1" s="1"/>
  <c r="S65" i="1" s="1"/>
  <c r="L65" i="1"/>
  <c r="I65" i="1"/>
  <c r="F65" i="1"/>
  <c r="I64" i="1"/>
  <c r="F64" i="1"/>
  <c r="L64" i="1" s="1"/>
  <c r="I63" i="1"/>
  <c r="F63" i="1"/>
  <c r="L63" i="1" s="1"/>
  <c r="I62" i="1"/>
  <c r="F62" i="1"/>
  <c r="L62" i="1" s="1"/>
  <c r="I61" i="1"/>
  <c r="F61" i="1"/>
  <c r="L61" i="1" s="1"/>
  <c r="L60" i="1"/>
  <c r="O60" i="1" s="1"/>
  <c r="I60" i="1"/>
  <c r="F60" i="1"/>
  <c r="I59" i="1"/>
  <c r="F59" i="1"/>
  <c r="L59" i="1" s="1"/>
  <c r="O58" i="1"/>
  <c r="P58" i="1" s="1"/>
  <c r="S58" i="1" s="1"/>
  <c r="N58" i="1"/>
  <c r="L58" i="1"/>
  <c r="I58" i="1"/>
  <c r="F58" i="1"/>
  <c r="I57" i="1"/>
  <c r="F57" i="1"/>
  <c r="L57" i="1" s="1"/>
  <c r="I56" i="1"/>
  <c r="F56" i="1"/>
  <c r="L56" i="1" s="1"/>
  <c r="I55" i="1"/>
  <c r="L55" i="1" s="1"/>
  <c r="F55" i="1"/>
  <c r="I54" i="1"/>
  <c r="F54" i="1"/>
  <c r="L54" i="1" s="1"/>
  <c r="O53" i="1"/>
  <c r="N53" i="1"/>
  <c r="P53" i="1" s="1"/>
  <c r="S53" i="1" s="1"/>
  <c r="L53" i="1"/>
  <c r="I53" i="1"/>
  <c r="F53" i="1"/>
  <c r="I52" i="1"/>
  <c r="F52" i="1"/>
  <c r="L52" i="1" s="1"/>
  <c r="I51" i="1"/>
  <c r="F51" i="1"/>
  <c r="L51" i="1" s="1"/>
  <c r="I50" i="1"/>
  <c r="F50" i="1"/>
  <c r="L50" i="1" s="1"/>
  <c r="I49" i="1"/>
  <c r="F49" i="1"/>
  <c r="L49" i="1" s="1"/>
  <c r="L48" i="1"/>
  <c r="O48" i="1" s="1"/>
  <c r="I48" i="1"/>
  <c r="F48" i="1"/>
  <c r="I47" i="1"/>
  <c r="F47" i="1"/>
  <c r="L47" i="1" s="1"/>
  <c r="O46" i="1"/>
  <c r="P46" i="1" s="1"/>
  <c r="S46" i="1" s="1"/>
  <c r="N46" i="1"/>
  <c r="L46" i="1"/>
  <c r="I46" i="1"/>
  <c r="F46" i="1"/>
  <c r="I45" i="1"/>
  <c r="F45" i="1"/>
  <c r="L45" i="1" s="1"/>
  <c r="I44" i="1"/>
  <c r="F44" i="1"/>
  <c r="L44" i="1" s="1"/>
  <c r="L43" i="1"/>
  <c r="O43" i="1" s="1"/>
  <c r="I43" i="1"/>
  <c r="F43" i="1"/>
  <c r="I42" i="1"/>
  <c r="F42" i="1"/>
  <c r="L42" i="1" s="1"/>
  <c r="O41" i="1"/>
  <c r="P41" i="1" s="1"/>
  <c r="S41" i="1" s="1"/>
  <c r="N41" i="1"/>
  <c r="L41" i="1"/>
  <c r="I41" i="1"/>
  <c r="F41" i="1"/>
  <c r="I40" i="1"/>
  <c r="F40" i="1"/>
  <c r="L40" i="1" s="1"/>
  <c r="I39" i="1"/>
  <c r="F39" i="1"/>
  <c r="L39" i="1" s="1"/>
  <c r="I38" i="1"/>
  <c r="L38" i="1" s="1"/>
  <c r="F38" i="1"/>
  <c r="I37" i="1"/>
  <c r="F37" i="1"/>
  <c r="L37" i="1" s="1"/>
  <c r="O36" i="1"/>
  <c r="N36" i="1"/>
  <c r="P36" i="1" s="1"/>
  <c r="S36" i="1" s="1"/>
  <c r="L36" i="1"/>
  <c r="I36" i="1"/>
  <c r="F36" i="1"/>
  <c r="I35" i="1"/>
  <c r="F35" i="1"/>
  <c r="L35" i="1" s="1"/>
  <c r="I34" i="1"/>
  <c r="F34" i="1"/>
  <c r="L34" i="1" s="1"/>
  <c r="I33" i="1"/>
  <c r="F33" i="1"/>
  <c r="L33" i="1" s="1"/>
  <c r="I32" i="1"/>
  <c r="F32" i="1"/>
  <c r="L32" i="1" s="1"/>
  <c r="L31" i="1"/>
  <c r="O31" i="1" s="1"/>
  <c r="I31" i="1"/>
  <c r="F31" i="1"/>
  <c r="I30" i="1"/>
  <c r="F30" i="1"/>
  <c r="L30" i="1" s="1"/>
  <c r="O29" i="1"/>
  <c r="P29" i="1" s="1"/>
  <c r="S29" i="1" s="1"/>
  <c r="N29" i="1"/>
  <c r="L29" i="1"/>
  <c r="I29" i="1"/>
  <c r="F29" i="1"/>
  <c r="I28" i="1"/>
  <c r="F28" i="1"/>
  <c r="L28" i="1" s="1"/>
  <c r="I27" i="1"/>
  <c r="F27" i="1"/>
  <c r="L27" i="1" s="1"/>
  <c r="I26" i="1"/>
  <c r="L26" i="1" s="1"/>
  <c r="F26" i="1"/>
  <c r="I25" i="1"/>
  <c r="F25" i="1"/>
  <c r="L25" i="1" s="1"/>
  <c r="L24" i="1"/>
  <c r="O24" i="1" s="1"/>
  <c r="P24" i="1" s="1"/>
  <c r="S24" i="1" s="1"/>
  <c r="I24" i="1"/>
  <c r="F24" i="1"/>
  <c r="I23" i="1"/>
  <c r="F23" i="1"/>
  <c r="L23" i="1" s="1"/>
  <c r="O22" i="1"/>
  <c r="P22" i="1" s="1"/>
  <c r="S22" i="1" s="1"/>
  <c r="N22" i="1"/>
  <c r="L22" i="1"/>
  <c r="I22" i="1"/>
  <c r="F22" i="1"/>
  <c r="I21" i="1"/>
  <c r="F21" i="1"/>
  <c r="L21" i="1" s="1"/>
  <c r="I20" i="1"/>
  <c r="F20" i="1"/>
  <c r="L20" i="1" s="1"/>
  <c r="I19" i="1"/>
  <c r="L19" i="1" s="1"/>
  <c r="F19" i="1"/>
  <c r="I18" i="1"/>
  <c r="F18" i="1"/>
  <c r="L18" i="1" s="1"/>
  <c r="O17" i="1"/>
  <c r="N17" i="1"/>
  <c r="P17" i="1" s="1"/>
  <c r="S17" i="1" s="1"/>
  <c r="L17" i="1"/>
  <c r="I17" i="1"/>
  <c r="F17" i="1"/>
  <c r="I16" i="1"/>
  <c r="F16" i="1"/>
  <c r="L16" i="1" s="1"/>
  <c r="I15" i="1"/>
  <c r="F15" i="1"/>
  <c r="L15" i="1" s="1"/>
  <c r="I14" i="1"/>
  <c r="F14" i="1"/>
  <c r="L14" i="1" s="1"/>
  <c r="I13" i="1"/>
  <c r="F13" i="1"/>
  <c r="L13" i="1" s="1"/>
  <c r="O13" i="1" s="1"/>
  <c r="P13" i="1" s="1"/>
  <c r="S13" i="1" s="1"/>
  <c r="I12" i="1"/>
  <c r="L12" i="1" s="1"/>
  <c r="F12" i="1"/>
  <c r="I11" i="1"/>
  <c r="F11" i="1"/>
  <c r="L11" i="1" s="1"/>
  <c r="O10" i="1"/>
  <c r="N10" i="1"/>
  <c r="P10" i="1" s="1"/>
  <c r="S10" i="1" s="1"/>
  <c r="L10" i="1"/>
  <c r="I10" i="1"/>
  <c r="F10" i="1"/>
  <c r="I9" i="1"/>
  <c r="F9" i="1"/>
  <c r="L9" i="1" s="1"/>
  <c r="I8" i="1"/>
  <c r="F8" i="1"/>
  <c r="L8" i="1" s="1"/>
  <c r="I7" i="1"/>
  <c r="F7" i="1"/>
  <c r="L7" i="1" s="1"/>
  <c r="I6" i="1"/>
  <c r="F6" i="1"/>
  <c r="L6" i="1" s="1"/>
  <c r="L5" i="1"/>
  <c r="O5" i="1" s="1"/>
  <c r="I5" i="1"/>
  <c r="F5" i="1"/>
  <c r="T4" i="1"/>
  <c r="S4" i="1"/>
  <c r="U4" i="1" s="1"/>
  <c r="I4" i="1"/>
  <c r="F4" i="1"/>
  <c r="L4" i="1" s="1"/>
  <c r="U3" i="1"/>
  <c r="T3" i="1"/>
  <c r="S3" i="1"/>
  <c r="I3" i="1"/>
  <c r="F3" i="1"/>
  <c r="L3" i="1" s="1"/>
  <c r="T2" i="1"/>
  <c r="S2" i="1"/>
  <c r="U2" i="1" s="1"/>
  <c r="L2" i="1"/>
  <c r="O2" i="1" s="1"/>
  <c r="I2" i="1"/>
  <c r="F2" i="1"/>
  <c r="O16" i="1" l="1"/>
  <c r="N16" i="1"/>
  <c r="P16" i="1" s="1"/>
  <c r="S16" i="1" s="1"/>
  <c r="O3" i="1"/>
  <c r="N3" i="1"/>
  <c r="O6" i="1"/>
  <c r="N6" i="1"/>
  <c r="P6" i="1" s="1"/>
  <c r="S6" i="1" s="1"/>
  <c r="O21" i="1"/>
  <c r="N21" i="1"/>
  <c r="P21" i="1" s="1"/>
  <c r="S21" i="1" s="1"/>
  <c r="O25" i="1"/>
  <c r="N25" i="1"/>
  <c r="P25" i="1" s="1"/>
  <c r="S25" i="1" s="1"/>
  <c r="O35" i="1"/>
  <c r="N35" i="1"/>
  <c r="P35" i="1" s="1"/>
  <c r="S35" i="1" s="1"/>
  <c r="O62" i="1"/>
  <c r="N62" i="1"/>
  <c r="P62" i="1" s="1"/>
  <c r="S62" i="1" s="1"/>
  <c r="O71" i="1"/>
  <c r="N71" i="1"/>
  <c r="O85" i="1"/>
  <c r="N85" i="1"/>
  <c r="P85" i="1" s="1"/>
  <c r="S85" i="1" s="1"/>
  <c r="O95" i="1"/>
  <c r="M95" i="1"/>
  <c r="N95" i="1" s="1"/>
  <c r="P95" i="1" s="1"/>
  <c r="S95" i="1" s="1"/>
  <c r="O105" i="1"/>
  <c r="N105" i="1"/>
  <c r="O11" i="1"/>
  <c r="N11" i="1"/>
  <c r="O30" i="1"/>
  <c r="N30" i="1"/>
  <c r="P30" i="1" s="1"/>
  <c r="S30" i="1" s="1"/>
  <c r="O40" i="1"/>
  <c r="N40" i="1"/>
  <c r="P40" i="1" s="1"/>
  <c r="S40" i="1" s="1"/>
  <c r="O44" i="1"/>
  <c r="N44" i="1"/>
  <c r="P44" i="1" s="1"/>
  <c r="S44" i="1" s="1"/>
  <c r="O81" i="1"/>
  <c r="N81" i="1"/>
  <c r="P81" i="1" s="1"/>
  <c r="S81" i="1" s="1"/>
  <c r="O90" i="1"/>
  <c r="N90" i="1"/>
  <c r="O39" i="1"/>
  <c r="N39" i="1"/>
  <c r="O7" i="1"/>
  <c r="N7" i="1"/>
  <c r="P7" i="1" s="1"/>
  <c r="S7" i="1" s="1"/>
  <c r="O63" i="1"/>
  <c r="N63" i="1"/>
  <c r="P63" i="1" s="1"/>
  <c r="S63" i="1" s="1"/>
  <c r="O67" i="1"/>
  <c r="N67" i="1"/>
  <c r="P67" i="1" s="1"/>
  <c r="S67" i="1" s="1"/>
  <c r="O106" i="1"/>
  <c r="N106" i="1"/>
  <c r="P106" i="1" s="1"/>
  <c r="S106" i="1" s="1"/>
  <c r="O76" i="1"/>
  <c r="N76" i="1"/>
  <c r="O26" i="1"/>
  <c r="N26" i="1"/>
  <c r="O45" i="1"/>
  <c r="N45" i="1"/>
  <c r="P45" i="1" s="1"/>
  <c r="S45" i="1" s="1"/>
  <c r="O49" i="1"/>
  <c r="N49" i="1"/>
  <c r="P49" i="1" s="1"/>
  <c r="S49" i="1" s="1"/>
  <c r="O68" i="1"/>
  <c r="N68" i="1"/>
  <c r="P68" i="1" s="1"/>
  <c r="S68" i="1" s="1"/>
  <c r="O82" i="1"/>
  <c r="N82" i="1"/>
  <c r="P82" i="1" s="1"/>
  <c r="S82" i="1" s="1"/>
  <c r="O86" i="1"/>
  <c r="N86" i="1"/>
  <c r="P86" i="1" s="1"/>
  <c r="S86" i="1" s="1"/>
  <c r="O8" i="1"/>
  <c r="N8" i="1"/>
  <c r="O12" i="1"/>
  <c r="N12" i="1"/>
  <c r="P12" i="1" s="1"/>
  <c r="S12" i="1" s="1"/>
  <c r="O27" i="1"/>
  <c r="N27" i="1"/>
  <c r="P27" i="1" s="1"/>
  <c r="S27" i="1" s="1"/>
  <c r="O54" i="1"/>
  <c r="N54" i="1"/>
  <c r="P54" i="1" s="1"/>
  <c r="S54" i="1" s="1"/>
  <c r="O64" i="1"/>
  <c r="N64" i="1"/>
  <c r="P64" i="1" s="1"/>
  <c r="S64" i="1" s="1"/>
  <c r="O87" i="1"/>
  <c r="N87" i="1"/>
  <c r="P87" i="1" s="1"/>
  <c r="S87" i="1" s="1"/>
  <c r="O107" i="1"/>
  <c r="M107" i="1"/>
  <c r="N107" i="1" s="1"/>
  <c r="P107" i="1" s="1"/>
  <c r="S107" i="1" s="1"/>
  <c r="O66" i="1"/>
  <c r="N66" i="1"/>
  <c r="O4" i="1"/>
  <c r="N4" i="1"/>
  <c r="O50" i="1"/>
  <c r="N50" i="1"/>
  <c r="P50" i="1" s="1"/>
  <c r="S50" i="1" s="1"/>
  <c r="O59" i="1"/>
  <c r="N59" i="1"/>
  <c r="P59" i="1" s="1"/>
  <c r="S59" i="1" s="1"/>
  <c r="O69" i="1"/>
  <c r="N69" i="1"/>
  <c r="P69" i="1" s="1"/>
  <c r="S69" i="1" s="1"/>
  <c r="O73" i="1"/>
  <c r="N73" i="1"/>
  <c r="P73" i="1" s="1"/>
  <c r="S73" i="1" s="1"/>
  <c r="O83" i="1"/>
  <c r="N83" i="1"/>
  <c r="O97" i="1"/>
  <c r="N97" i="1"/>
  <c r="O102" i="1"/>
  <c r="N102" i="1"/>
  <c r="P102" i="1" s="1"/>
  <c r="S102" i="1" s="1"/>
  <c r="O100" i="1"/>
  <c r="N100" i="1"/>
  <c r="P100" i="1" s="1"/>
  <c r="S100" i="1" s="1"/>
  <c r="O9" i="1"/>
  <c r="N9" i="1"/>
  <c r="P9" i="1" s="1"/>
  <c r="S9" i="1" s="1"/>
  <c r="O18" i="1"/>
  <c r="N18" i="1"/>
  <c r="P18" i="1" s="1"/>
  <c r="S18" i="1" s="1"/>
  <c r="O28" i="1"/>
  <c r="N28" i="1"/>
  <c r="O32" i="1"/>
  <c r="M32" i="1"/>
  <c r="N32" i="1" s="1"/>
  <c r="P32" i="1" s="1"/>
  <c r="O78" i="1"/>
  <c r="N78" i="1"/>
  <c r="P78" i="1" s="1"/>
  <c r="S78" i="1" s="1"/>
  <c r="O88" i="1"/>
  <c r="N88" i="1"/>
  <c r="O92" i="1"/>
  <c r="N92" i="1"/>
  <c r="O14" i="1"/>
  <c r="N14" i="1"/>
  <c r="P14" i="1" s="1"/>
  <c r="S14" i="1" s="1"/>
  <c r="O23" i="1"/>
  <c r="N23" i="1"/>
  <c r="P23" i="1" s="1"/>
  <c r="S23" i="1" s="1"/>
  <c r="O51" i="1"/>
  <c r="N51" i="1"/>
  <c r="P51" i="1" s="1"/>
  <c r="S51" i="1" s="1"/>
  <c r="O55" i="1"/>
  <c r="N55" i="1"/>
  <c r="P55" i="1" s="1"/>
  <c r="S55" i="1" s="1"/>
  <c r="O74" i="1"/>
  <c r="N74" i="1"/>
  <c r="P74" i="1" s="1"/>
  <c r="S74" i="1" s="1"/>
  <c r="O98" i="1"/>
  <c r="N98" i="1"/>
  <c r="O37" i="1"/>
  <c r="N37" i="1"/>
  <c r="P37" i="1" s="1"/>
  <c r="S37" i="1" s="1"/>
  <c r="O33" i="1"/>
  <c r="N33" i="1"/>
  <c r="P33" i="1" s="1"/>
  <c r="S33" i="1" s="1"/>
  <c r="O42" i="1"/>
  <c r="N42" i="1"/>
  <c r="P42" i="1" s="1"/>
  <c r="S42" i="1" s="1"/>
  <c r="O56" i="1"/>
  <c r="N56" i="1"/>
  <c r="P56" i="1" s="1"/>
  <c r="S56" i="1" s="1"/>
  <c r="O93" i="1"/>
  <c r="N93" i="1"/>
  <c r="P93" i="1" s="1"/>
  <c r="S93" i="1" s="1"/>
  <c r="O15" i="1"/>
  <c r="N15" i="1"/>
  <c r="O19" i="1"/>
  <c r="N19" i="1"/>
  <c r="P19" i="1" s="1"/>
  <c r="S19" i="1" s="1"/>
  <c r="O52" i="1"/>
  <c r="N52" i="1"/>
  <c r="P52" i="1" s="1"/>
  <c r="S52" i="1" s="1"/>
  <c r="O75" i="1"/>
  <c r="N75" i="1"/>
  <c r="P75" i="1" s="1"/>
  <c r="S75" i="1" s="1"/>
  <c r="O99" i="1"/>
  <c r="N99" i="1"/>
  <c r="P99" i="1" s="1"/>
  <c r="S99" i="1" s="1"/>
  <c r="O109" i="1"/>
  <c r="N109" i="1"/>
  <c r="P109" i="1" s="1"/>
  <c r="S109" i="1" s="1"/>
  <c r="O80" i="1"/>
  <c r="N80" i="1"/>
  <c r="O20" i="1"/>
  <c r="N20" i="1"/>
  <c r="P20" i="1" s="1"/>
  <c r="S20" i="1" s="1"/>
  <c r="O34" i="1"/>
  <c r="N34" i="1"/>
  <c r="P34" i="1" s="1"/>
  <c r="S34" i="1" s="1"/>
  <c r="O38" i="1"/>
  <c r="N38" i="1"/>
  <c r="P38" i="1" s="1"/>
  <c r="S38" i="1" s="1"/>
  <c r="O47" i="1"/>
  <c r="N47" i="1"/>
  <c r="P47" i="1" s="1"/>
  <c r="S47" i="1" s="1"/>
  <c r="O57" i="1"/>
  <c r="N57" i="1"/>
  <c r="P57" i="1" s="1"/>
  <c r="S57" i="1" s="1"/>
  <c r="O61" i="1"/>
  <c r="N61" i="1"/>
  <c r="O94" i="1"/>
  <c r="N94" i="1"/>
  <c r="P94" i="1" s="1"/>
  <c r="S94" i="1" s="1"/>
  <c r="O104" i="1"/>
  <c r="N104" i="1"/>
  <c r="P104" i="1" s="1"/>
  <c r="S104" i="1" s="1"/>
  <c r="N2" i="1"/>
  <c r="N5" i="1"/>
  <c r="P5" i="1" s="1"/>
  <c r="S5" i="1" s="1"/>
  <c r="N31" i="1"/>
  <c r="P31" i="1" s="1"/>
  <c r="S31" i="1" s="1"/>
  <c r="M43" i="1"/>
  <c r="N43" i="1" s="1"/>
  <c r="P43" i="1" s="1"/>
  <c r="S43" i="1" s="1"/>
  <c r="N48" i="1"/>
  <c r="P48" i="1" s="1"/>
  <c r="S48" i="1" s="1"/>
  <c r="N60" i="1"/>
  <c r="P60" i="1" s="1"/>
  <c r="S60" i="1" s="1"/>
  <c r="N72" i="1"/>
  <c r="P72" i="1" s="1"/>
  <c r="S72" i="1" s="1"/>
  <c r="N79" i="1"/>
  <c r="P79" i="1" s="1"/>
  <c r="S79" i="1" s="1"/>
  <c r="N91" i="1"/>
  <c r="P91" i="1" s="1"/>
  <c r="S91" i="1" s="1"/>
  <c r="N96" i="1"/>
  <c r="P96" i="1" s="1"/>
  <c r="S96" i="1" s="1"/>
  <c r="N103" i="1"/>
  <c r="P103" i="1" s="1"/>
  <c r="S103" i="1" s="1"/>
  <c r="N108" i="1"/>
  <c r="P108" i="1" s="1"/>
  <c r="S108" i="1" s="1"/>
  <c r="P88" i="1" l="1"/>
  <c r="S88" i="1" s="1"/>
  <c r="P76" i="1"/>
  <c r="P90" i="1"/>
  <c r="S90" i="1" s="1"/>
  <c r="P105" i="1"/>
  <c r="S105" i="1" s="1"/>
  <c r="P97" i="1"/>
  <c r="S97" i="1" s="1"/>
  <c r="P28" i="1"/>
  <c r="S28" i="1" s="1"/>
  <c r="P83" i="1"/>
  <c r="S83" i="1" s="1"/>
  <c r="P66" i="1"/>
  <c r="S66" i="1" s="1"/>
  <c r="P71" i="1"/>
  <c r="S71" i="1" s="1"/>
  <c r="P61" i="1"/>
  <c r="S61" i="1" s="1"/>
  <c r="P80" i="1"/>
  <c r="S80" i="1" s="1"/>
  <c r="P15" i="1"/>
  <c r="S15" i="1" s="1"/>
  <c r="P98" i="1"/>
  <c r="S98" i="1" s="1"/>
  <c r="P92" i="1"/>
  <c r="S92" i="1" s="1"/>
  <c r="P8" i="1"/>
  <c r="S8" i="1" s="1"/>
  <c r="P26" i="1"/>
  <c r="S26" i="1" s="1"/>
  <c r="P39" i="1"/>
  <c r="S39" i="1" s="1"/>
  <c r="P11" i="1"/>
  <c r="S11" i="1" s="1"/>
</calcChain>
</file>

<file path=xl/sharedStrings.xml><?xml version="1.0" encoding="utf-8"?>
<sst xmlns="http://schemas.openxmlformats.org/spreadsheetml/2006/main" count="51" uniqueCount="51">
  <si>
    <t>Номер Участка</t>
  </si>
  <si>
    <t>номер линии</t>
  </si>
  <si>
    <t>ФИО Номер участка</t>
  </si>
  <si>
    <t>ДЕНЬ показания на 31.07.2023</t>
  </si>
  <si>
    <t>ДЕНЬ показания на 31.08.2023</t>
  </si>
  <si>
    <t>ДЕНЬ Расход Электричества (кВт.)</t>
  </si>
  <si>
    <t>НОЧЬ показания на 31.07.2023</t>
  </si>
  <si>
    <t>НОЧЬ показания на 31.08.2023</t>
  </si>
  <si>
    <t>НОЧЬ Расход Электричества (кВт.)</t>
  </si>
  <si>
    <t>ДЕНЬ Тариф  (руб.)</t>
  </si>
  <si>
    <t>НОЧЬ Тариф  (руб.)</t>
  </si>
  <si>
    <t>Начислено      (руб.)</t>
  </si>
  <si>
    <t>Долг/переплата за предыдущие периоды</t>
  </si>
  <si>
    <t>Итого начислено по счетику с учетом долга/переплаты</t>
  </si>
  <si>
    <t>Потери 7,65%</t>
  </si>
  <si>
    <t>Итого к оплате с учетом потерь</t>
  </si>
  <si>
    <t>Оплата</t>
  </si>
  <si>
    <t>Комментарий</t>
  </si>
  <si>
    <t>Баланс на конец месяца</t>
  </si>
  <si>
    <t>Долг за начисления по счетчику</t>
  </si>
  <si>
    <t>Долг по оплате потерь</t>
  </si>
  <si>
    <t xml:space="preserve">недоплата за май и июнь. </t>
  </si>
  <si>
    <t>переплата в мае</t>
  </si>
  <si>
    <t>переплата 4022 руб из-за путаницы со счетчиком. 4022-1266= 2756 руб переходит на следущий месяц депозитом. Оплата  мае 1399 руб и 2000 руб (погашение старого долга). Итого 1399+2756=4155-1458 (майский счет)=2697 руб переходит на июнь -822 руб (за июнь) = 1875 руб переходит на июль- 414 руб =1461 руб -833 р(авг)=628 р</t>
  </si>
  <si>
    <t>долг за январь, март, апрель, май</t>
  </si>
  <si>
    <t>Депозит в авусте 500р - 6 р= 494 - 7р(6+1) авг= 487 на сент</t>
  </si>
  <si>
    <t>долг за апрель</t>
  </si>
  <si>
    <t xml:space="preserve">переплата  3409 руб-1418 руб (апрель)= 1991 руб  - 1154 руб(май)= 837 руб  -515 руб(июнь)= 322 руб </t>
  </si>
  <si>
    <t>Путаница с показаниями.устранили в апреле. Оплачено до показаний 668 день 441 ночь + 4574 руб в депозит(возврат от другого СНТ). 761-668=93*6,73=625 руб к оплате (4574 руб-625 руб= 3949 руб - 625 руб (июнь)=3324 руб- 625 руб(июль)=2699 руб - (625 руб +47 р) (авг)=2027 р+4125=6152 р</t>
  </si>
  <si>
    <t>146/147</t>
  </si>
  <si>
    <t>150/154</t>
  </si>
  <si>
    <t>166/167</t>
  </si>
  <si>
    <t>169/42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</si>
  <si>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</si>
  <si>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</si>
  <si>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</t>
  </si>
  <si>
    <t>172-67</t>
  </si>
  <si>
    <t>172-71</t>
  </si>
  <si>
    <t>172-72</t>
  </si>
  <si>
    <t>172-77</t>
  </si>
  <si>
    <t>2/3</t>
  </si>
  <si>
    <t>29А</t>
  </si>
  <si>
    <t>39А</t>
  </si>
  <si>
    <t>48/49</t>
  </si>
  <si>
    <t>62 Н</t>
  </si>
  <si>
    <t>68/69</t>
  </si>
  <si>
    <t>86-А</t>
  </si>
  <si>
    <t>87/88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</si>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</sst>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1" fontId="2" fillId="3" borderId="5" xfId="0" applyNumberFormat="1" applyFont="1" applyFill="1" applyBorder="1" applyAlignment="1">
      <alignment horizontal="center" vertical="center" wrapText="1" readingOrder="1"/>
    </xf>
    <xf numFmtId="0" fontId="1" fillId="4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64" fontId="6" fillId="0" borderId="6" xfId="0" quotePrefix="1" applyNumberFormat="1" applyFont="1" applyBorder="1" applyAlignment="1">
      <alignment horizontal="center"/>
    </xf>
    <xf numFmtId="164" fontId="7" fillId="3" borderId="6" xfId="0" quotePrefix="1" applyNumberFormat="1" applyFont="1" applyFill="1" applyBorder="1" applyAlignment="1">
      <alignment horizontal="center"/>
    </xf>
    <xf numFmtId="164" fontId="1" fillId="4" borderId="6" xfId="0" applyNumberFormat="1" applyFont="1" applyFill="1" applyBorder="1"/>
    <xf numFmtId="164" fontId="1" fillId="5" borderId="6" xfId="0" applyNumberFormat="1" applyFont="1" applyFill="1" applyBorder="1"/>
    <xf numFmtId="0" fontId="0" fillId="0" borderId="5" xfId="0" applyBorder="1"/>
    <xf numFmtId="0" fontId="1" fillId="0" borderId="6" xfId="0" applyFont="1" applyBorder="1"/>
    <xf numFmtId="1" fontId="0" fillId="0" borderId="5" xfId="0" applyNumberFormat="1" applyBorder="1"/>
    <xf numFmtId="164" fontId="1" fillId="5" borderId="5" xfId="0" applyNumberFormat="1" applyFont="1" applyFill="1" applyBorder="1"/>
    <xf numFmtId="0" fontId="0" fillId="0" borderId="7" xfId="0" applyBorder="1"/>
    <xf numFmtId="2" fontId="5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8" xfId="0" applyBorder="1"/>
    <xf numFmtId="4" fontId="8" fillId="6" borderId="7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8" fillId="6" borderId="9" xfId="0" applyNumberFormat="1" applyFont="1" applyFill="1" applyBorder="1" applyAlignment="1">
      <alignment horizontal="right" vertical="center" wrapText="1"/>
    </xf>
    <xf numFmtId="0" fontId="1" fillId="0" borderId="7" xfId="0" applyFont="1" applyBorder="1"/>
    <xf numFmtId="1" fontId="0" fillId="0" borderId="5" xfId="0" applyNumberFormat="1" applyBorder="1" applyAlignment="1">
      <alignment wrapText="1"/>
    </xf>
    <xf numFmtId="4" fontId="8" fillId="6" borderId="10" xfId="0" applyNumberFormat="1" applyFont="1" applyFill="1" applyBorder="1" applyAlignment="1">
      <alignment horizontal="right" vertical="center" wrapText="1"/>
    </xf>
    <xf numFmtId="164" fontId="7" fillId="7" borderId="6" xfId="0" quotePrefix="1" applyNumberFormat="1" applyFont="1" applyFill="1" applyBorder="1" applyAlignment="1">
      <alignment horizontal="center"/>
    </xf>
    <xf numFmtId="0" fontId="0" fillId="0" borderId="9" xfId="0" applyBorder="1"/>
    <xf numFmtId="164" fontId="0" fillId="0" borderId="5" xfId="0" applyNumberFormat="1" applyBorder="1"/>
    <xf numFmtId="1" fontId="3" fillId="0" borderId="5" xfId="0" applyNumberFormat="1" applyFont="1" applyBorder="1" applyAlignment="1">
      <alignment horizontal="center"/>
    </xf>
    <xf numFmtId="164" fontId="0" fillId="0" borderId="7" xfId="0" applyNumberFormat="1" applyBorder="1"/>
    <xf numFmtId="4" fontId="8" fillId="6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164" fontId="9" fillId="0" borderId="6" xfId="0" quotePrefix="1" applyNumberFormat="1" applyFont="1" applyBorder="1" applyAlignment="1">
      <alignment horizontal="center"/>
    </xf>
    <xf numFmtId="4" fontId="8" fillId="6" borderId="11" xfId="0" applyNumberFormat="1" applyFont="1" applyFill="1" applyBorder="1" applyAlignment="1">
      <alignment horizontal="right" vertical="center" wrapText="1"/>
    </xf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10" fillId="0" borderId="3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4" fontId="8" fillId="6" borderId="13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/>
    </xf>
    <xf numFmtId="164" fontId="6" fillId="0" borderId="5" xfId="0" quotePrefix="1" applyNumberFormat="1" applyFont="1" applyBorder="1" applyAlignment="1">
      <alignment horizontal="center"/>
    </xf>
    <xf numFmtId="164" fontId="7" fillId="3" borderId="5" xfId="0" quotePrefix="1" applyNumberFormat="1" applyFont="1" applyFill="1" applyBorder="1" applyAlignment="1">
      <alignment horizontal="center"/>
    </xf>
    <xf numFmtId="49" fontId="1" fillId="0" borderId="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1652-7EED-479C-9A8A-BDF97C9C6527}">
  <dimension ref="A1:U109"/>
  <sheetViews>
    <sheetView tabSelected="1" workbookViewId="0">
      <selection activeCell="AC16" sqref="AC16"/>
    </sheetView>
  </sheetViews>
  <sheetFormatPr defaultRowHeight="15" x14ac:dyDescent="0.25"/>
  <sheetData>
    <row r="1" spans="1:21" ht="89.2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4" t="s">
        <v>19</v>
      </c>
      <c r="U1" s="14" t="s">
        <v>20</v>
      </c>
    </row>
    <row r="2" spans="1:21" ht="15.75" x14ac:dyDescent="0.25">
      <c r="A2" s="15">
        <v>1</v>
      </c>
      <c r="B2" s="15">
        <v>6</v>
      </c>
      <c r="C2" s="16"/>
      <c r="D2" s="17">
        <v>114</v>
      </c>
      <c r="E2" s="17">
        <v>114</v>
      </c>
      <c r="F2" s="18">
        <f t="shared" ref="F2:F65" si="0">E2-D2</f>
        <v>0</v>
      </c>
      <c r="G2" s="17">
        <v>31</v>
      </c>
      <c r="H2" s="17">
        <v>31</v>
      </c>
      <c r="I2" s="18">
        <f t="shared" ref="I2:I65" si="1">H2-G2</f>
        <v>0</v>
      </c>
      <c r="J2" s="19">
        <v>6.73</v>
      </c>
      <c r="K2" s="19">
        <v>3.61</v>
      </c>
      <c r="L2" s="20">
        <f t="shared" ref="L2:L65" si="2">F2*J2+K2*I2</f>
        <v>0</v>
      </c>
      <c r="M2" s="20">
        <v>-3.2699999999999996</v>
      </c>
      <c r="N2" s="21">
        <f t="shared" ref="N2:N12" si="3">L2+M2</f>
        <v>-3.2699999999999996</v>
      </c>
      <c r="O2" s="22">
        <f t="shared" ref="O2:O65" si="4">L2*0.0765</f>
        <v>0</v>
      </c>
      <c r="P2" s="23"/>
      <c r="Q2" s="24"/>
      <c r="R2" s="25"/>
      <c r="S2" s="26">
        <f>Q2-P2</f>
        <v>0</v>
      </c>
      <c r="T2" s="26">
        <f t="shared" ref="T2:U4" si="5">R2-Q2</f>
        <v>0</v>
      </c>
      <c r="U2" s="26">
        <f t="shared" si="5"/>
        <v>0</v>
      </c>
    </row>
    <row r="3" spans="1:21" ht="15.75" x14ac:dyDescent="0.25">
      <c r="A3" s="15">
        <v>4</v>
      </c>
      <c r="B3" s="15">
        <v>1</v>
      </c>
      <c r="C3" s="16"/>
      <c r="D3" s="17">
        <v>1</v>
      </c>
      <c r="E3" s="17">
        <v>1</v>
      </c>
      <c r="F3" s="18">
        <f t="shared" si="0"/>
        <v>0</v>
      </c>
      <c r="G3" s="17">
        <v>0</v>
      </c>
      <c r="H3" s="17">
        <v>0</v>
      </c>
      <c r="I3" s="18">
        <f t="shared" si="1"/>
        <v>0</v>
      </c>
      <c r="J3" s="19">
        <v>6.73</v>
      </c>
      <c r="K3" s="19">
        <v>3.61</v>
      </c>
      <c r="L3" s="20">
        <f t="shared" si="2"/>
        <v>0</v>
      </c>
      <c r="M3" s="20">
        <v>0</v>
      </c>
      <c r="N3" s="21">
        <f t="shared" si="3"/>
        <v>0</v>
      </c>
      <c r="O3" s="22">
        <f t="shared" si="4"/>
        <v>0</v>
      </c>
      <c r="P3" s="23"/>
      <c r="Q3" s="24"/>
      <c r="R3" s="25"/>
      <c r="S3" s="26">
        <f t="shared" ref="S3:S66" si="6">Q3-P3</f>
        <v>0</v>
      </c>
      <c r="T3" s="26">
        <f t="shared" si="5"/>
        <v>0</v>
      </c>
      <c r="U3" s="26">
        <f t="shared" si="5"/>
        <v>0</v>
      </c>
    </row>
    <row r="4" spans="1:21" ht="15.75" x14ac:dyDescent="0.25">
      <c r="A4" s="15">
        <v>5</v>
      </c>
      <c r="B4" s="15">
        <v>1</v>
      </c>
      <c r="C4" s="16"/>
      <c r="D4" s="17">
        <v>0</v>
      </c>
      <c r="E4" s="17">
        <v>0</v>
      </c>
      <c r="F4" s="18">
        <f t="shared" si="0"/>
        <v>0</v>
      </c>
      <c r="G4" s="17">
        <v>0</v>
      </c>
      <c r="H4" s="17">
        <v>0</v>
      </c>
      <c r="I4" s="18">
        <f t="shared" si="1"/>
        <v>0</v>
      </c>
      <c r="J4" s="19">
        <v>6.73</v>
      </c>
      <c r="K4" s="19">
        <v>3.61</v>
      </c>
      <c r="L4" s="20">
        <f t="shared" si="2"/>
        <v>0</v>
      </c>
      <c r="M4" s="20">
        <v>0</v>
      </c>
      <c r="N4" s="21">
        <f t="shared" si="3"/>
        <v>0</v>
      </c>
      <c r="O4" s="22">
        <f t="shared" si="4"/>
        <v>0</v>
      </c>
      <c r="P4" s="23"/>
      <c r="Q4" s="24"/>
      <c r="R4" s="25"/>
      <c r="S4" s="26">
        <f t="shared" si="6"/>
        <v>0</v>
      </c>
      <c r="T4" s="26">
        <f t="shared" si="5"/>
        <v>0</v>
      </c>
      <c r="U4" s="26">
        <f t="shared" si="5"/>
        <v>0</v>
      </c>
    </row>
    <row r="5" spans="1:21" ht="15.75" x14ac:dyDescent="0.25">
      <c r="A5" s="15">
        <v>6</v>
      </c>
      <c r="B5" s="15">
        <v>1</v>
      </c>
      <c r="C5" s="16"/>
      <c r="D5" s="17">
        <v>323</v>
      </c>
      <c r="E5" s="17">
        <v>362</v>
      </c>
      <c r="F5" s="18">
        <f t="shared" si="0"/>
        <v>39</v>
      </c>
      <c r="G5" s="17">
        <v>3</v>
      </c>
      <c r="H5" s="17">
        <v>8</v>
      </c>
      <c r="I5" s="18">
        <f t="shared" si="1"/>
        <v>5</v>
      </c>
      <c r="J5" s="19">
        <v>6.73</v>
      </c>
      <c r="K5" s="19">
        <v>3.61</v>
      </c>
      <c r="L5" s="20">
        <f t="shared" si="2"/>
        <v>280.52000000000004</v>
      </c>
      <c r="M5" s="20">
        <v>118.51</v>
      </c>
      <c r="N5" s="21">
        <f>L5+M5</f>
        <v>399.03000000000003</v>
      </c>
      <c r="O5" s="22">
        <f t="shared" si="4"/>
        <v>21.459780000000002</v>
      </c>
      <c r="P5" s="27">
        <f>N5+O5</f>
        <v>420.48978000000005</v>
      </c>
      <c r="Q5" s="28"/>
      <c r="R5" s="25"/>
      <c r="S5" s="26">
        <f>Q5-P5</f>
        <v>-420.48978000000005</v>
      </c>
      <c r="T5" s="26">
        <v>399.03</v>
      </c>
      <c r="U5" s="26">
        <v>21.459779999999999</v>
      </c>
    </row>
    <row r="6" spans="1:21" ht="15.75" x14ac:dyDescent="0.25">
      <c r="A6" s="15">
        <v>7</v>
      </c>
      <c r="B6" s="15">
        <v>1</v>
      </c>
      <c r="C6" s="16"/>
      <c r="D6" s="17">
        <v>25</v>
      </c>
      <c r="E6" s="17">
        <v>25</v>
      </c>
      <c r="F6" s="18">
        <f t="shared" si="0"/>
        <v>0</v>
      </c>
      <c r="G6" s="18"/>
      <c r="H6" s="18"/>
      <c r="I6" s="18">
        <f t="shared" si="1"/>
        <v>0</v>
      </c>
      <c r="J6" s="29">
        <v>6</v>
      </c>
      <c r="K6" s="19">
        <v>3.61</v>
      </c>
      <c r="L6" s="20">
        <f t="shared" si="2"/>
        <v>0</v>
      </c>
      <c r="M6" s="20">
        <v>0</v>
      </c>
      <c r="N6" s="21">
        <f t="shared" si="3"/>
        <v>0</v>
      </c>
      <c r="O6" s="22">
        <f t="shared" si="4"/>
        <v>0</v>
      </c>
      <c r="P6" s="27">
        <f t="shared" ref="P6:P69" si="7">N6+O6</f>
        <v>0</v>
      </c>
      <c r="Q6" s="28"/>
      <c r="R6" s="25"/>
      <c r="S6" s="26">
        <f t="shared" si="6"/>
        <v>0</v>
      </c>
      <c r="T6" s="26">
        <v>0</v>
      </c>
      <c r="U6" s="26">
        <v>0</v>
      </c>
    </row>
    <row r="7" spans="1:21" ht="15.75" x14ac:dyDescent="0.25">
      <c r="A7" s="15">
        <v>8</v>
      </c>
      <c r="B7" s="15">
        <v>1</v>
      </c>
      <c r="C7" s="16"/>
      <c r="D7" s="17">
        <v>4112</v>
      </c>
      <c r="E7" s="17">
        <v>4563</v>
      </c>
      <c r="F7" s="18">
        <f t="shared" si="0"/>
        <v>451</v>
      </c>
      <c r="G7" s="17">
        <v>5822</v>
      </c>
      <c r="H7" s="17">
        <v>5979</v>
      </c>
      <c r="I7" s="17">
        <f t="shared" si="1"/>
        <v>157</v>
      </c>
      <c r="J7" s="19">
        <v>6.73</v>
      </c>
      <c r="K7" s="19">
        <v>3.61</v>
      </c>
      <c r="L7" s="20">
        <f t="shared" si="2"/>
        <v>3602</v>
      </c>
      <c r="M7" s="20">
        <v>3.9999999999054126E-2</v>
      </c>
      <c r="N7" s="21">
        <f t="shared" si="3"/>
        <v>3602.0399999999991</v>
      </c>
      <c r="O7" s="22">
        <f t="shared" si="4"/>
        <v>275.553</v>
      </c>
      <c r="P7" s="27">
        <f t="shared" si="7"/>
        <v>3877.5929999999989</v>
      </c>
      <c r="Q7" s="30">
        <v>3877.6</v>
      </c>
      <c r="R7" s="25"/>
      <c r="S7" s="26">
        <f t="shared" si="6"/>
        <v>7.0000000009713403E-3</v>
      </c>
      <c r="T7" s="26">
        <v>7.0000000009713403E-3</v>
      </c>
      <c r="U7" s="26">
        <v>7.0000000009713403E-3</v>
      </c>
    </row>
    <row r="8" spans="1:21" ht="15.75" x14ac:dyDescent="0.25">
      <c r="A8" s="15">
        <v>9</v>
      </c>
      <c r="B8" s="15">
        <v>1</v>
      </c>
      <c r="C8" s="16"/>
      <c r="D8" s="17">
        <v>0</v>
      </c>
      <c r="E8" s="17">
        <v>0</v>
      </c>
      <c r="F8" s="18">
        <f t="shared" si="0"/>
        <v>0</v>
      </c>
      <c r="G8" s="17">
        <v>0</v>
      </c>
      <c r="H8" s="17">
        <v>0</v>
      </c>
      <c r="I8" s="18">
        <f t="shared" si="1"/>
        <v>0</v>
      </c>
      <c r="J8" s="19">
        <v>6.73</v>
      </c>
      <c r="K8" s="19">
        <v>3.61</v>
      </c>
      <c r="L8" s="20">
        <f t="shared" si="2"/>
        <v>0</v>
      </c>
      <c r="M8" s="20">
        <v>0</v>
      </c>
      <c r="N8" s="21">
        <f t="shared" si="3"/>
        <v>0</v>
      </c>
      <c r="O8" s="22">
        <f t="shared" si="4"/>
        <v>0</v>
      </c>
      <c r="P8" s="27">
        <f t="shared" si="7"/>
        <v>0</v>
      </c>
      <c r="Q8" s="31"/>
      <c r="R8" s="25"/>
      <c r="S8" s="26">
        <f t="shared" si="6"/>
        <v>0</v>
      </c>
      <c r="T8" s="26">
        <v>0</v>
      </c>
      <c r="U8" s="26">
        <v>0</v>
      </c>
    </row>
    <row r="9" spans="1:21" ht="15.75" x14ac:dyDescent="0.25">
      <c r="A9" s="15">
        <v>11</v>
      </c>
      <c r="B9" s="15">
        <v>1</v>
      </c>
      <c r="C9" s="16"/>
      <c r="D9" s="17">
        <v>16516</v>
      </c>
      <c r="E9" s="17">
        <v>16720</v>
      </c>
      <c r="F9" s="18">
        <f t="shared" si="0"/>
        <v>204</v>
      </c>
      <c r="G9" s="17">
        <v>6618</v>
      </c>
      <c r="H9" s="17">
        <v>6662</v>
      </c>
      <c r="I9" s="18">
        <f t="shared" si="1"/>
        <v>44</v>
      </c>
      <c r="J9" s="19">
        <v>6.73</v>
      </c>
      <c r="K9" s="19">
        <v>3.61</v>
      </c>
      <c r="L9" s="20">
        <f t="shared" si="2"/>
        <v>1531.76</v>
      </c>
      <c r="M9" s="20">
        <v>-3.999999999996362E-2</v>
      </c>
      <c r="N9" s="21">
        <f t="shared" si="3"/>
        <v>1531.72</v>
      </c>
      <c r="O9" s="22">
        <f t="shared" si="4"/>
        <v>117.17963999999999</v>
      </c>
      <c r="P9" s="27">
        <f t="shared" si="7"/>
        <v>1648.8996400000001</v>
      </c>
      <c r="Q9" s="32">
        <v>1649</v>
      </c>
      <c r="R9" s="25"/>
      <c r="S9" s="26">
        <f t="shared" si="6"/>
        <v>0.10035999999990963</v>
      </c>
      <c r="T9" s="26">
        <v>0</v>
      </c>
      <c r="U9" s="26">
        <v>0</v>
      </c>
    </row>
    <row r="10" spans="1:21" ht="15.75" x14ac:dyDescent="0.25">
      <c r="A10" s="15">
        <v>12</v>
      </c>
      <c r="B10" s="15">
        <v>1</v>
      </c>
      <c r="C10" s="16"/>
      <c r="D10" s="17">
        <v>236</v>
      </c>
      <c r="E10" s="17">
        <v>245</v>
      </c>
      <c r="F10" s="18">
        <f t="shared" si="0"/>
        <v>9</v>
      </c>
      <c r="G10" s="18"/>
      <c r="H10" s="18"/>
      <c r="I10" s="18">
        <f t="shared" si="1"/>
        <v>0</v>
      </c>
      <c r="J10" s="29">
        <v>6</v>
      </c>
      <c r="K10" s="19">
        <v>3.61</v>
      </c>
      <c r="L10" s="20">
        <f t="shared" si="2"/>
        <v>54</v>
      </c>
      <c r="M10" s="20">
        <v>0</v>
      </c>
      <c r="N10" s="21">
        <f t="shared" si="3"/>
        <v>54</v>
      </c>
      <c r="O10" s="22">
        <f t="shared" si="4"/>
        <v>4.1310000000000002</v>
      </c>
      <c r="P10" s="27">
        <f t="shared" si="7"/>
        <v>58.131</v>
      </c>
      <c r="Q10" s="33">
        <v>58.1</v>
      </c>
      <c r="R10" s="25"/>
      <c r="S10" s="26">
        <f t="shared" si="6"/>
        <v>-3.0999999999998806E-2</v>
      </c>
      <c r="T10" s="26">
        <v>-3.0999999999998806E-2</v>
      </c>
      <c r="U10" s="26">
        <v>-3.0999999999998806E-2</v>
      </c>
    </row>
    <row r="11" spans="1:21" ht="15.75" x14ac:dyDescent="0.25">
      <c r="A11" s="15">
        <v>15</v>
      </c>
      <c r="B11" s="15">
        <v>1</v>
      </c>
      <c r="C11" s="16"/>
      <c r="D11" s="17">
        <v>5041</v>
      </c>
      <c r="E11" s="17">
        <v>5129</v>
      </c>
      <c r="F11" s="18">
        <f t="shared" si="0"/>
        <v>88</v>
      </c>
      <c r="G11" s="17">
        <v>1871</v>
      </c>
      <c r="H11" s="17">
        <v>1910</v>
      </c>
      <c r="I11" s="18">
        <f t="shared" si="1"/>
        <v>39</v>
      </c>
      <c r="J11" s="19">
        <v>6.73</v>
      </c>
      <c r="K11" s="19">
        <v>3.61</v>
      </c>
      <c r="L11" s="20">
        <f t="shared" si="2"/>
        <v>733.03</v>
      </c>
      <c r="M11" s="20">
        <v>-0.57999999999992724</v>
      </c>
      <c r="N11" s="21">
        <f t="shared" si="3"/>
        <v>732.45</v>
      </c>
      <c r="O11" s="22">
        <f t="shared" si="4"/>
        <v>56.076794999999997</v>
      </c>
      <c r="P11" s="27">
        <f t="shared" si="7"/>
        <v>788.52679499999999</v>
      </c>
      <c r="Q11" s="34">
        <v>788.5</v>
      </c>
      <c r="R11" s="25"/>
      <c r="S11" s="26">
        <f t="shared" si="6"/>
        <v>-2.6794999999992797E-2</v>
      </c>
      <c r="T11" s="26">
        <v>-2.6794999999992797E-2</v>
      </c>
      <c r="U11" s="26">
        <v>-2.6794999999992797E-2</v>
      </c>
    </row>
    <row r="12" spans="1:21" ht="15.75" x14ac:dyDescent="0.25">
      <c r="A12" s="15">
        <v>16</v>
      </c>
      <c r="B12" s="15">
        <v>1</v>
      </c>
      <c r="C12" s="16"/>
      <c r="D12" s="17">
        <v>18565</v>
      </c>
      <c r="E12" s="17">
        <v>19742</v>
      </c>
      <c r="F12" s="18">
        <f t="shared" si="0"/>
        <v>1177</v>
      </c>
      <c r="G12" s="17">
        <v>5785</v>
      </c>
      <c r="H12" s="17">
        <v>6018</v>
      </c>
      <c r="I12" s="18">
        <f t="shared" si="1"/>
        <v>233</v>
      </c>
      <c r="J12" s="19">
        <v>6.73</v>
      </c>
      <c r="K12" s="19">
        <v>3.61</v>
      </c>
      <c r="L12" s="20">
        <f t="shared" si="2"/>
        <v>8762.34</v>
      </c>
      <c r="M12" s="20">
        <v>-0.33999999999923602</v>
      </c>
      <c r="N12" s="21">
        <f t="shared" si="3"/>
        <v>8762</v>
      </c>
      <c r="O12" s="22">
        <f t="shared" si="4"/>
        <v>670.31901000000005</v>
      </c>
      <c r="P12" s="27">
        <f t="shared" si="7"/>
        <v>9432.3190099999993</v>
      </c>
      <c r="Q12" s="34">
        <v>9432.2999999999993</v>
      </c>
      <c r="R12" s="25"/>
      <c r="S12" s="26">
        <f t="shared" si="6"/>
        <v>-1.9009999999980209E-2</v>
      </c>
      <c r="T12" s="26">
        <v>-1.9009999999980209E-2</v>
      </c>
      <c r="U12" s="26">
        <v>-1.9009999999980209E-2</v>
      </c>
    </row>
    <row r="13" spans="1:21" ht="15.75" x14ac:dyDescent="0.25">
      <c r="A13" s="15">
        <v>17</v>
      </c>
      <c r="B13" s="15">
        <v>1</v>
      </c>
      <c r="C13" s="16"/>
      <c r="D13" s="17">
        <v>1</v>
      </c>
      <c r="E13" s="17">
        <v>1</v>
      </c>
      <c r="F13" s="18">
        <f t="shared" si="0"/>
        <v>0</v>
      </c>
      <c r="G13" s="17">
        <v>0</v>
      </c>
      <c r="H13" s="17">
        <v>0</v>
      </c>
      <c r="I13" s="18">
        <f t="shared" si="1"/>
        <v>0</v>
      </c>
      <c r="J13" s="19">
        <v>6.73</v>
      </c>
      <c r="K13" s="19">
        <v>3.61</v>
      </c>
      <c r="L13" s="20">
        <f t="shared" si="2"/>
        <v>0</v>
      </c>
      <c r="M13" s="20">
        <v>0</v>
      </c>
      <c r="N13" s="21">
        <v>0</v>
      </c>
      <c r="O13" s="22">
        <f t="shared" si="4"/>
        <v>0</v>
      </c>
      <c r="P13" s="27">
        <f t="shared" si="7"/>
        <v>0</v>
      </c>
      <c r="Q13" s="28"/>
      <c r="R13" s="25"/>
      <c r="S13" s="26">
        <f t="shared" si="6"/>
        <v>0</v>
      </c>
      <c r="T13" s="26">
        <v>0</v>
      </c>
      <c r="U13" s="26">
        <v>0</v>
      </c>
    </row>
    <row r="14" spans="1:21" ht="15.75" x14ac:dyDescent="0.25">
      <c r="A14" s="15">
        <v>18</v>
      </c>
      <c r="B14" s="15">
        <v>1</v>
      </c>
      <c r="C14" s="16"/>
      <c r="D14" s="17">
        <v>10051</v>
      </c>
      <c r="E14" s="17">
        <v>10283</v>
      </c>
      <c r="F14" s="18">
        <f t="shared" si="0"/>
        <v>232</v>
      </c>
      <c r="G14" s="17">
        <v>6293</v>
      </c>
      <c r="H14" s="17">
        <v>6375</v>
      </c>
      <c r="I14" s="18">
        <f t="shared" si="1"/>
        <v>82</v>
      </c>
      <c r="J14" s="19">
        <v>6.73</v>
      </c>
      <c r="K14" s="19">
        <v>3.61</v>
      </c>
      <c r="L14" s="20">
        <f t="shared" si="2"/>
        <v>1857.38</v>
      </c>
      <c r="M14" s="20">
        <v>-13.129999999999654</v>
      </c>
      <c r="N14" s="21">
        <f t="shared" ref="N14:N77" si="8">L14+M14</f>
        <v>1844.2500000000005</v>
      </c>
      <c r="O14" s="22">
        <f t="shared" si="4"/>
        <v>142.08957000000001</v>
      </c>
      <c r="P14" s="27">
        <f t="shared" si="7"/>
        <v>1986.3395700000005</v>
      </c>
      <c r="Q14" s="35">
        <v>1751.51</v>
      </c>
      <c r="R14" s="25"/>
      <c r="S14" s="26">
        <f t="shared" si="6"/>
        <v>-234.82957000000056</v>
      </c>
      <c r="T14" s="26">
        <v>234.82957000000101</v>
      </c>
      <c r="U14" s="36">
        <v>0</v>
      </c>
    </row>
    <row r="15" spans="1:21" ht="15.75" x14ac:dyDescent="0.25">
      <c r="A15" s="15">
        <v>19</v>
      </c>
      <c r="B15" s="15">
        <v>1</v>
      </c>
      <c r="C15" s="16"/>
      <c r="D15" s="17">
        <v>28227</v>
      </c>
      <c r="E15" s="17">
        <v>28598</v>
      </c>
      <c r="F15" s="18">
        <f t="shared" si="0"/>
        <v>371</v>
      </c>
      <c r="G15" s="17">
        <v>12001</v>
      </c>
      <c r="H15" s="17">
        <v>12089</v>
      </c>
      <c r="I15" s="18">
        <f t="shared" si="1"/>
        <v>88</v>
      </c>
      <c r="J15" s="19">
        <v>6.73</v>
      </c>
      <c r="K15" s="19">
        <v>3.61</v>
      </c>
      <c r="L15" s="20">
        <f t="shared" si="2"/>
        <v>2814.51</v>
      </c>
      <c r="M15" s="20">
        <v>2.0000000000891305E-2</v>
      </c>
      <c r="N15" s="21">
        <f t="shared" si="8"/>
        <v>2814.5300000000011</v>
      </c>
      <c r="O15" s="22">
        <f t="shared" si="4"/>
        <v>215.31001500000002</v>
      </c>
      <c r="P15" s="27">
        <f t="shared" si="7"/>
        <v>3029.8400150000011</v>
      </c>
      <c r="Q15" s="32">
        <v>3029.8</v>
      </c>
      <c r="R15" s="25"/>
      <c r="S15" s="26">
        <f t="shared" si="6"/>
        <v>-4.001500000094893E-2</v>
      </c>
      <c r="T15" s="26">
        <v>0</v>
      </c>
      <c r="U15" s="26">
        <v>0</v>
      </c>
    </row>
    <row r="16" spans="1:21" ht="15.75" x14ac:dyDescent="0.25">
      <c r="A16" s="15">
        <v>20</v>
      </c>
      <c r="B16" s="15">
        <v>1</v>
      </c>
      <c r="C16" s="16"/>
      <c r="D16" s="17">
        <v>1350</v>
      </c>
      <c r="E16" s="17">
        <v>1388</v>
      </c>
      <c r="F16" s="18">
        <f t="shared" si="0"/>
        <v>38</v>
      </c>
      <c r="G16" s="17">
        <v>351</v>
      </c>
      <c r="H16" s="17">
        <v>364</v>
      </c>
      <c r="I16" s="17">
        <f t="shared" si="1"/>
        <v>13</v>
      </c>
      <c r="J16" s="19">
        <v>6.73</v>
      </c>
      <c r="K16" s="19">
        <v>3.61</v>
      </c>
      <c r="L16" s="20">
        <f t="shared" si="2"/>
        <v>302.67</v>
      </c>
      <c r="M16" s="20">
        <v>191.42000000000019</v>
      </c>
      <c r="N16" s="21">
        <f t="shared" si="8"/>
        <v>494.0900000000002</v>
      </c>
      <c r="O16" s="22">
        <f t="shared" si="4"/>
        <v>23.154254999999999</v>
      </c>
      <c r="P16" s="27">
        <f t="shared" si="7"/>
        <v>517.24425500000018</v>
      </c>
      <c r="Q16" s="28"/>
      <c r="R16" s="25"/>
      <c r="S16" s="26">
        <f t="shared" si="6"/>
        <v>-517.24425500000018</v>
      </c>
      <c r="T16" s="26">
        <v>494.09</v>
      </c>
      <c r="U16" s="26">
        <v>23.154254999999999</v>
      </c>
    </row>
    <row r="17" spans="1:21" ht="15.75" x14ac:dyDescent="0.25">
      <c r="A17" s="15">
        <v>21</v>
      </c>
      <c r="B17" s="15">
        <v>1</v>
      </c>
      <c r="C17" s="16"/>
      <c r="D17" s="17">
        <v>11882</v>
      </c>
      <c r="E17" s="17">
        <v>12916</v>
      </c>
      <c r="F17" s="18">
        <f t="shared" si="0"/>
        <v>1034</v>
      </c>
      <c r="G17" s="17">
        <v>4535</v>
      </c>
      <c r="H17" s="17">
        <v>4910</v>
      </c>
      <c r="I17" s="18">
        <f t="shared" si="1"/>
        <v>375</v>
      </c>
      <c r="J17" s="19">
        <v>6.73</v>
      </c>
      <c r="K17" s="19">
        <v>3.61</v>
      </c>
      <c r="L17" s="20">
        <f t="shared" si="2"/>
        <v>8312.57</v>
      </c>
      <c r="M17" s="20">
        <v>-3.0000000000654836E-2</v>
      </c>
      <c r="N17" s="21">
        <f t="shared" si="8"/>
        <v>8312.5399999999991</v>
      </c>
      <c r="O17" s="22">
        <f t="shared" si="4"/>
        <v>635.91160500000001</v>
      </c>
      <c r="P17" s="27">
        <f t="shared" si="7"/>
        <v>8948.4516049999984</v>
      </c>
      <c r="Q17" s="32">
        <v>8948.5</v>
      </c>
      <c r="R17" s="25"/>
      <c r="S17" s="26">
        <f t="shared" si="6"/>
        <v>4.8395000001619337E-2</v>
      </c>
      <c r="T17" s="26">
        <v>4.8395000001619337E-2</v>
      </c>
      <c r="U17" s="26">
        <v>4.8395000001619337E-2</v>
      </c>
    </row>
    <row r="18" spans="1:21" ht="15.75" x14ac:dyDescent="0.25">
      <c r="A18" s="15">
        <v>22</v>
      </c>
      <c r="B18" s="15">
        <v>1</v>
      </c>
      <c r="C18" s="16"/>
      <c r="D18" s="17">
        <v>12571</v>
      </c>
      <c r="E18" s="17">
        <v>12997</v>
      </c>
      <c r="F18" s="18">
        <f t="shared" si="0"/>
        <v>426</v>
      </c>
      <c r="G18" s="17">
        <v>7042</v>
      </c>
      <c r="H18" s="17">
        <v>7258</v>
      </c>
      <c r="I18" s="18">
        <f t="shared" si="1"/>
        <v>216</v>
      </c>
      <c r="J18" s="19">
        <v>6.73</v>
      </c>
      <c r="K18" s="19">
        <v>3.61</v>
      </c>
      <c r="L18" s="20">
        <f t="shared" si="2"/>
        <v>3646.74</v>
      </c>
      <c r="M18" s="20">
        <v>1.999999999998181E-2</v>
      </c>
      <c r="N18" s="21">
        <f t="shared" si="8"/>
        <v>3646.7599999999998</v>
      </c>
      <c r="O18" s="22">
        <f t="shared" si="4"/>
        <v>278.97560999999996</v>
      </c>
      <c r="P18" s="27">
        <f t="shared" si="7"/>
        <v>3925.7356099999997</v>
      </c>
      <c r="Q18" s="28">
        <v>3925.7</v>
      </c>
      <c r="R18" s="25"/>
      <c r="S18" s="26">
        <f t="shared" si="6"/>
        <v>-3.5609999999905995E-2</v>
      </c>
      <c r="T18" s="26">
        <v>-3.5609999999905995E-2</v>
      </c>
      <c r="U18" s="26">
        <v>-3.5609999999905995E-2</v>
      </c>
    </row>
    <row r="19" spans="1:21" ht="15.75" x14ac:dyDescent="0.25">
      <c r="A19" s="15">
        <v>23</v>
      </c>
      <c r="B19" s="15">
        <v>1</v>
      </c>
      <c r="C19" s="16"/>
      <c r="D19" s="17">
        <v>0</v>
      </c>
      <c r="E19" s="17">
        <v>0</v>
      </c>
      <c r="F19" s="18">
        <f t="shared" si="0"/>
        <v>0</v>
      </c>
      <c r="G19" s="17">
        <v>0</v>
      </c>
      <c r="H19" s="17">
        <v>0</v>
      </c>
      <c r="I19" s="18">
        <f t="shared" si="1"/>
        <v>0</v>
      </c>
      <c r="J19" s="19">
        <v>6.73</v>
      </c>
      <c r="K19" s="19">
        <v>3.61</v>
      </c>
      <c r="L19" s="20">
        <f t="shared" si="2"/>
        <v>0</v>
      </c>
      <c r="M19" s="20">
        <v>0</v>
      </c>
      <c r="N19" s="21">
        <f t="shared" si="8"/>
        <v>0</v>
      </c>
      <c r="O19" s="22">
        <f t="shared" si="4"/>
        <v>0</v>
      </c>
      <c r="P19" s="27">
        <f t="shared" si="7"/>
        <v>0</v>
      </c>
      <c r="Q19" s="28"/>
      <c r="R19" s="25"/>
      <c r="S19" s="26">
        <f t="shared" si="6"/>
        <v>0</v>
      </c>
      <c r="T19" s="26">
        <v>0</v>
      </c>
      <c r="U19" s="26">
        <v>0</v>
      </c>
    </row>
    <row r="20" spans="1:21" ht="15.75" x14ac:dyDescent="0.25">
      <c r="A20" s="15">
        <v>26</v>
      </c>
      <c r="B20" s="15">
        <v>1</v>
      </c>
      <c r="C20" s="16"/>
      <c r="D20" s="17">
        <v>23608</v>
      </c>
      <c r="E20" s="17">
        <v>24562</v>
      </c>
      <c r="F20" s="18">
        <f t="shared" si="0"/>
        <v>954</v>
      </c>
      <c r="G20" s="17">
        <v>22710</v>
      </c>
      <c r="H20" s="17">
        <v>22930</v>
      </c>
      <c r="I20" s="18">
        <f t="shared" si="1"/>
        <v>220</v>
      </c>
      <c r="J20" s="19">
        <v>6.73</v>
      </c>
      <c r="K20" s="19">
        <v>3.61</v>
      </c>
      <c r="L20" s="20">
        <f t="shared" si="2"/>
        <v>7214.62</v>
      </c>
      <c r="M20" s="20">
        <v>-6.9999999998799467E-2</v>
      </c>
      <c r="N20" s="21">
        <f t="shared" si="8"/>
        <v>7214.5500000000011</v>
      </c>
      <c r="O20" s="22">
        <f t="shared" si="4"/>
        <v>551.91842999999994</v>
      </c>
      <c r="P20" s="27">
        <f t="shared" si="7"/>
        <v>7766.4684300000008</v>
      </c>
      <c r="Q20" s="34">
        <v>7766.5</v>
      </c>
      <c r="R20" s="25"/>
      <c r="S20" s="26">
        <f t="shared" si="6"/>
        <v>3.1569999999192078E-2</v>
      </c>
      <c r="T20" s="26">
        <v>3.1569999999192078E-2</v>
      </c>
      <c r="U20" s="26">
        <v>3.1569999999192078E-2</v>
      </c>
    </row>
    <row r="21" spans="1:21" ht="15.75" x14ac:dyDescent="0.25">
      <c r="A21" s="15">
        <v>27</v>
      </c>
      <c r="B21" s="15">
        <v>1</v>
      </c>
      <c r="C21" s="16"/>
      <c r="D21" s="17">
        <v>17</v>
      </c>
      <c r="E21" s="17">
        <v>17</v>
      </c>
      <c r="F21" s="18">
        <f t="shared" si="0"/>
        <v>0</v>
      </c>
      <c r="G21" s="17">
        <v>0</v>
      </c>
      <c r="H21" s="17">
        <v>0</v>
      </c>
      <c r="I21" s="18">
        <f t="shared" si="1"/>
        <v>0</v>
      </c>
      <c r="J21" s="19">
        <v>6.73</v>
      </c>
      <c r="K21" s="19">
        <v>3.61</v>
      </c>
      <c r="L21" s="20">
        <f t="shared" si="2"/>
        <v>0</v>
      </c>
      <c r="M21" s="20">
        <v>0</v>
      </c>
      <c r="N21" s="21">
        <f t="shared" si="8"/>
        <v>0</v>
      </c>
      <c r="O21" s="22">
        <f t="shared" si="4"/>
        <v>0</v>
      </c>
      <c r="P21" s="27">
        <f t="shared" si="7"/>
        <v>0</v>
      </c>
      <c r="Q21" s="28"/>
      <c r="R21" s="25"/>
      <c r="S21" s="26">
        <f t="shared" si="6"/>
        <v>0</v>
      </c>
      <c r="T21" s="26">
        <v>0</v>
      </c>
      <c r="U21" s="26">
        <v>0</v>
      </c>
    </row>
    <row r="22" spans="1:21" ht="15.75" x14ac:dyDescent="0.25">
      <c r="A22" s="15">
        <v>28</v>
      </c>
      <c r="B22" s="15">
        <v>1</v>
      </c>
      <c r="C22" s="16"/>
      <c r="D22" s="17">
        <v>15752</v>
      </c>
      <c r="E22" s="17">
        <v>16238</v>
      </c>
      <c r="F22" s="18">
        <f t="shared" si="0"/>
        <v>486</v>
      </c>
      <c r="G22" s="17">
        <v>8392</v>
      </c>
      <c r="H22" s="17">
        <v>8603</v>
      </c>
      <c r="I22" s="17">
        <f t="shared" si="1"/>
        <v>211</v>
      </c>
      <c r="J22" s="19">
        <v>6.73</v>
      </c>
      <c r="K22" s="19">
        <v>3.61</v>
      </c>
      <c r="L22" s="20">
        <f t="shared" si="2"/>
        <v>4032.4900000000002</v>
      </c>
      <c r="M22" s="20">
        <v>-2.9999999999745341E-2</v>
      </c>
      <c r="N22" s="21">
        <f t="shared" si="8"/>
        <v>4032.4600000000005</v>
      </c>
      <c r="O22" s="22">
        <f t="shared" si="4"/>
        <v>308.48548500000004</v>
      </c>
      <c r="P22" s="27">
        <f t="shared" si="7"/>
        <v>4340.9454850000002</v>
      </c>
      <c r="Q22" s="37">
        <v>4340.8999999999996</v>
      </c>
      <c r="R22" s="25"/>
      <c r="S22" s="26">
        <f t="shared" si="6"/>
        <v>-4.5485000000553555E-2</v>
      </c>
      <c r="T22" s="26">
        <v>-4.5485000000553555E-2</v>
      </c>
      <c r="U22" s="26">
        <v>-4.5485000000553555E-2</v>
      </c>
    </row>
    <row r="23" spans="1:21" ht="15.75" x14ac:dyDescent="0.25">
      <c r="A23" s="15">
        <v>29</v>
      </c>
      <c r="B23" s="15">
        <v>6</v>
      </c>
      <c r="C23" s="16"/>
      <c r="D23" s="17">
        <v>8158</v>
      </c>
      <c r="E23" s="17">
        <v>8765</v>
      </c>
      <c r="F23" s="18">
        <f t="shared" si="0"/>
        <v>607</v>
      </c>
      <c r="G23" s="17">
        <v>3023</v>
      </c>
      <c r="H23" s="17">
        <v>3231</v>
      </c>
      <c r="I23" s="18">
        <f t="shared" si="1"/>
        <v>208</v>
      </c>
      <c r="J23" s="19">
        <v>6.73</v>
      </c>
      <c r="K23" s="19">
        <v>3.61</v>
      </c>
      <c r="L23" s="20">
        <f t="shared" si="2"/>
        <v>4835.99</v>
      </c>
      <c r="M23" s="20">
        <v>3.0000000001564331E-2</v>
      </c>
      <c r="N23" s="21">
        <f t="shared" si="8"/>
        <v>4836.0200000000013</v>
      </c>
      <c r="O23" s="22">
        <f t="shared" si="4"/>
        <v>369.95323499999995</v>
      </c>
      <c r="P23" s="27">
        <f t="shared" si="7"/>
        <v>5205.9732350000013</v>
      </c>
      <c r="Q23" s="30">
        <v>5206</v>
      </c>
      <c r="R23" s="25"/>
      <c r="S23" s="26">
        <f t="shared" si="6"/>
        <v>2.6764999998704297E-2</v>
      </c>
      <c r="T23" s="26">
        <v>2.6764999998704297E-2</v>
      </c>
      <c r="U23" s="26">
        <v>2.6764999998704297E-2</v>
      </c>
    </row>
    <row r="24" spans="1:21" ht="15.75" x14ac:dyDescent="0.25">
      <c r="A24" s="15">
        <v>32</v>
      </c>
      <c r="B24" s="15">
        <v>6</v>
      </c>
      <c r="C24" s="16"/>
      <c r="D24" s="17">
        <v>8502</v>
      </c>
      <c r="E24" s="17">
        <v>8801</v>
      </c>
      <c r="F24" s="18">
        <f t="shared" si="0"/>
        <v>299</v>
      </c>
      <c r="G24" s="17">
        <v>2668</v>
      </c>
      <c r="H24" s="17">
        <v>2725</v>
      </c>
      <c r="I24" s="18">
        <f t="shared" si="1"/>
        <v>57</v>
      </c>
      <c r="J24" s="19">
        <v>6.73</v>
      </c>
      <c r="K24" s="19">
        <v>3.61</v>
      </c>
      <c r="L24" s="20">
        <f t="shared" si="2"/>
        <v>2218.04</v>
      </c>
      <c r="M24" s="20">
        <v>0</v>
      </c>
      <c r="N24" s="38">
        <v>0</v>
      </c>
      <c r="O24" s="22">
        <f t="shared" si="4"/>
        <v>169.68006</v>
      </c>
      <c r="P24" s="27">
        <f t="shared" si="7"/>
        <v>169.68006</v>
      </c>
      <c r="Q24" s="28"/>
      <c r="R24" s="25" t="s">
        <v>21</v>
      </c>
      <c r="S24" s="26">
        <f t="shared" si="6"/>
        <v>-169.68006</v>
      </c>
      <c r="T24" s="26">
        <v>4713.45</v>
      </c>
      <c r="U24" s="26">
        <v>169.68006</v>
      </c>
    </row>
    <row r="25" spans="1:21" ht="15.75" x14ac:dyDescent="0.25">
      <c r="A25" s="15">
        <v>34</v>
      </c>
      <c r="B25" s="15">
        <v>6</v>
      </c>
      <c r="C25" s="16"/>
      <c r="D25" s="17">
        <v>46099</v>
      </c>
      <c r="E25" s="17">
        <v>46113</v>
      </c>
      <c r="F25" s="18">
        <f t="shared" si="0"/>
        <v>14</v>
      </c>
      <c r="G25" s="18"/>
      <c r="H25" s="18"/>
      <c r="I25" s="18">
        <f t="shared" si="1"/>
        <v>0</v>
      </c>
      <c r="J25" s="29">
        <v>6</v>
      </c>
      <c r="K25" s="19">
        <v>3.61</v>
      </c>
      <c r="L25" s="20">
        <f t="shared" si="2"/>
        <v>84</v>
      </c>
      <c r="M25" s="20">
        <v>858</v>
      </c>
      <c r="N25" s="21">
        <f t="shared" si="8"/>
        <v>942</v>
      </c>
      <c r="O25" s="22">
        <f t="shared" si="4"/>
        <v>6.4260000000000002</v>
      </c>
      <c r="P25" s="27">
        <f t="shared" si="7"/>
        <v>948.42600000000004</v>
      </c>
      <c r="Q25" s="39"/>
      <c r="R25" s="25"/>
      <c r="S25" s="26">
        <f t="shared" si="6"/>
        <v>-948.42600000000004</v>
      </c>
      <c r="T25" s="26">
        <v>942</v>
      </c>
      <c r="U25" s="26">
        <v>6.4260000000000002</v>
      </c>
    </row>
    <row r="26" spans="1:21" ht="15.75" x14ac:dyDescent="0.25">
      <c r="A26" s="15">
        <v>35</v>
      </c>
      <c r="B26" s="15">
        <v>6</v>
      </c>
      <c r="C26" s="16"/>
      <c r="D26" s="17">
        <v>21000</v>
      </c>
      <c r="E26" s="17">
        <v>21705</v>
      </c>
      <c r="F26" s="18">
        <f t="shared" si="0"/>
        <v>705</v>
      </c>
      <c r="G26" s="17">
        <v>7165</v>
      </c>
      <c r="H26" s="17">
        <v>7306</v>
      </c>
      <c r="I26" s="18">
        <f t="shared" si="1"/>
        <v>141</v>
      </c>
      <c r="J26" s="19">
        <v>6.73</v>
      </c>
      <c r="K26" s="19">
        <v>3.61</v>
      </c>
      <c r="L26" s="20">
        <f t="shared" si="2"/>
        <v>5253.6600000000008</v>
      </c>
      <c r="M26" s="20">
        <v>-47.109999999999673</v>
      </c>
      <c r="N26" s="21">
        <f t="shared" si="8"/>
        <v>5206.5500000000011</v>
      </c>
      <c r="O26" s="22">
        <f t="shared" si="4"/>
        <v>401.90499000000005</v>
      </c>
      <c r="P26" s="27">
        <f t="shared" si="7"/>
        <v>5608.4549900000011</v>
      </c>
      <c r="Q26" s="32">
        <v>5606.07</v>
      </c>
      <c r="R26" s="25" t="s">
        <v>22</v>
      </c>
      <c r="S26" s="26">
        <f t="shared" si="6"/>
        <v>-2.3849900000013804</v>
      </c>
      <c r="T26" s="26">
        <v>2.38499000000138</v>
      </c>
      <c r="U26" s="26">
        <v>0</v>
      </c>
    </row>
    <row r="27" spans="1:21" ht="15.75" x14ac:dyDescent="0.25">
      <c r="A27" s="15">
        <v>36</v>
      </c>
      <c r="B27" s="15">
        <v>6</v>
      </c>
      <c r="C27" s="16"/>
      <c r="D27" s="17">
        <v>834</v>
      </c>
      <c r="E27" s="17">
        <v>901</v>
      </c>
      <c r="F27" s="18">
        <f t="shared" si="0"/>
        <v>67</v>
      </c>
      <c r="G27" s="17">
        <v>215</v>
      </c>
      <c r="H27" s="17">
        <v>232</v>
      </c>
      <c r="I27" s="18">
        <f t="shared" si="1"/>
        <v>17</v>
      </c>
      <c r="J27" s="19">
        <v>6.73</v>
      </c>
      <c r="K27" s="19">
        <v>3.61</v>
      </c>
      <c r="L27" s="20">
        <f t="shared" si="2"/>
        <v>512.28</v>
      </c>
      <c r="M27" s="20">
        <v>-5.0000000000011369E-2</v>
      </c>
      <c r="N27" s="21">
        <f t="shared" si="8"/>
        <v>512.23</v>
      </c>
      <c r="O27" s="22">
        <f t="shared" si="4"/>
        <v>39.189419999999998</v>
      </c>
      <c r="P27" s="27">
        <f t="shared" si="7"/>
        <v>551.41942000000006</v>
      </c>
      <c r="Q27" s="32">
        <v>551.4</v>
      </c>
      <c r="R27" s="25"/>
      <c r="S27" s="26">
        <f t="shared" si="6"/>
        <v>-1.9420000000081927E-2</v>
      </c>
      <c r="T27" s="26">
        <v>-1.9420000000081927E-2</v>
      </c>
      <c r="U27" s="26">
        <v>-1.9420000000081927E-2</v>
      </c>
    </row>
    <row r="28" spans="1:21" ht="15.75" x14ac:dyDescent="0.25">
      <c r="A28" s="15">
        <v>37</v>
      </c>
      <c r="B28" s="15">
        <v>6</v>
      </c>
      <c r="C28" s="16"/>
      <c r="D28" s="17">
        <v>1459</v>
      </c>
      <c r="E28" s="17">
        <v>1527</v>
      </c>
      <c r="F28" s="18">
        <f t="shared" si="0"/>
        <v>68</v>
      </c>
      <c r="G28" s="17">
        <v>318</v>
      </c>
      <c r="H28" s="17">
        <v>335</v>
      </c>
      <c r="I28" s="18">
        <f t="shared" si="1"/>
        <v>17</v>
      </c>
      <c r="J28" s="19">
        <v>6.73</v>
      </c>
      <c r="K28" s="19">
        <v>3.61</v>
      </c>
      <c r="L28" s="20">
        <f t="shared" si="2"/>
        <v>519.01</v>
      </c>
      <c r="M28" s="20">
        <v>-0.24000000000000909</v>
      </c>
      <c r="N28" s="21">
        <f t="shared" si="8"/>
        <v>518.77</v>
      </c>
      <c r="O28" s="22">
        <f t="shared" si="4"/>
        <v>39.704264999999999</v>
      </c>
      <c r="P28" s="27">
        <f t="shared" si="7"/>
        <v>558.47426499999995</v>
      </c>
      <c r="Q28" s="32">
        <v>558.5</v>
      </c>
      <c r="R28" s="25"/>
      <c r="S28" s="26">
        <f t="shared" si="6"/>
        <v>2.5735000000054242E-2</v>
      </c>
      <c r="T28" s="26">
        <v>2.5735000000054242E-2</v>
      </c>
      <c r="U28" s="26">
        <v>2.5735000000054242E-2</v>
      </c>
    </row>
    <row r="29" spans="1:21" ht="15.75" x14ac:dyDescent="0.25">
      <c r="A29" s="15">
        <v>38</v>
      </c>
      <c r="B29" s="15">
        <v>6</v>
      </c>
      <c r="C29" s="16"/>
      <c r="D29" s="17">
        <v>0</v>
      </c>
      <c r="E29" s="17">
        <v>0</v>
      </c>
      <c r="F29" s="18">
        <f t="shared" si="0"/>
        <v>0</v>
      </c>
      <c r="G29" s="17">
        <v>0</v>
      </c>
      <c r="H29" s="17">
        <v>0</v>
      </c>
      <c r="I29" s="18">
        <f t="shared" si="1"/>
        <v>0</v>
      </c>
      <c r="J29" s="19">
        <v>6.73</v>
      </c>
      <c r="K29" s="19">
        <v>3.61</v>
      </c>
      <c r="L29" s="20">
        <f t="shared" si="2"/>
        <v>0</v>
      </c>
      <c r="M29" s="20">
        <v>0</v>
      </c>
      <c r="N29" s="21">
        <f t="shared" si="8"/>
        <v>0</v>
      </c>
      <c r="O29" s="22">
        <f t="shared" si="4"/>
        <v>0</v>
      </c>
      <c r="P29" s="27">
        <f t="shared" si="7"/>
        <v>0</v>
      </c>
      <c r="Q29" s="28"/>
      <c r="R29" s="25"/>
      <c r="S29" s="26">
        <f t="shared" si="6"/>
        <v>0</v>
      </c>
      <c r="T29" s="26">
        <v>0</v>
      </c>
      <c r="U29" s="26">
        <v>0</v>
      </c>
    </row>
    <row r="30" spans="1:21" ht="15.75" x14ac:dyDescent="0.25">
      <c r="A30" s="15">
        <v>39</v>
      </c>
      <c r="B30" s="15">
        <v>6</v>
      </c>
      <c r="C30" s="16"/>
      <c r="D30" s="17">
        <v>15107</v>
      </c>
      <c r="E30" s="17">
        <v>15534</v>
      </c>
      <c r="F30" s="18">
        <f t="shared" si="0"/>
        <v>427</v>
      </c>
      <c r="G30" s="17">
        <v>7599</v>
      </c>
      <c r="H30" s="17">
        <v>7666</v>
      </c>
      <c r="I30" s="18">
        <f t="shared" si="1"/>
        <v>67</v>
      </c>
      <c r="J30" s="19">
        <v>6.73</v>
      </c>
      <c r="K30" s="19">
        <v>3.61</v>
      </c>
      <c r="L30" s="20">
        <f t="shared" si="2"/>
        <v>3115.58</v>
      </c>
      <c r="M30" s="20">
        <v>-0.53999999999950887</v>
      </c>
      <c r="N30" s="21">
        <f t="shared" si="8"/>
        <v>3115.0400000000004</v>
      </c>
      <c r="O30" s="22">
        <f t="shared" si="4"/>
        <v>238.34187</v>
      </c>
      <c r="P30" s="27">
        <f t="shared" si="7"/>
        <v>3353.3818700000006</v>
      </c>
      <c r="Q30" s="32">
        <v>3354</v>
      </c>
      <c r="R30" s="25"/>
      <c r="S30" s="26">
        <f t="shared" si="6"/>
        <v>0.61812999999938256</v>
      </c>
      <c r="T30" s="26">
        <v>0</v>
      </c>
      <c r="U30" s="26">
        <v>0</v>
      </c>
    </row>
    <row r="31" spans="1:21" ht="15.75" x14ac:dyDescent="0.25">
      <c r="A31" s="15">
        <v>40</v>
      </c>
      <c r="B31" s="15">
        <v>6</v>
      </c>
      <c r="C31" s="16"/>
      <c r="D31" s="17">
        <v>13088</v>
      </c>
      <c r="E31" s="17">
        <v>13088</v>
      </c>
      <c r="F31" s="18">
        <f t="shared" si="0"/>
        <v>0</v>
      </c>
      <c r="G31" s="18"/>
      <c r="H31" s="18"/>
      <c r="I31" s="18">
        <f t="shared" si="1"/>
        <v>0</v>
      </c>
      <c r="J31" s="29">
        <v>6</v>
      </c>
      <c r="K31" s="19">
        <v>3.61</v>
      </c>
      <c r="L31" s="20">
        <f t="shared" si="2"/>
        <v>0</v>
      </c>
      <c r="M31" s="20">
        <v>0</v>
      </c>
      <c r="N31" s="21">
        <f t="shared" si="8"/>
        <v>0</v>
      </c>
      <c r="O31" s="22">
        <f t="shared" si="4"/>
        <v>0</v>
      </c>
      <c r="P31" s="27">
        <f t="shared" si="7"/>
        <v>0</v>
      </c>
      <c r="Q31" s="28"/>
      <c r="R31" s="25"/>
      <c r="S31" s="26">
        <f t="shared" si="6"/>
        <v>0</v>
      </c>
      <c r="T31" s="26">
        <v>0</v>
      </c>
      <c r="U31" s="26">
        <v>0</v>
      </c>
    </row>
    <row r="32" spans="1:21" ht="15.75" x14ac:dyDescent="0.25">
      <c r="A32" s="15">
        <v>44</v>
      </c>
      <c r="B32" s="15">
        <v>5</v>
      </c>
      <c r="C32" s="16"/>
      <c r="D32" s="17">
        <v>3117</v>
      </c>
      <c r="E32" s="17">
        <v>3246</v>
      </c>
      <c r="F32" s="18">
        <f t="shared" si="0"/>
        <v>129</v>
      </c>
      <c r="G32" s="17"/>
      <c r="H32" s="17"/>
      <c r="I32" s="17">
        <f t="shared" si="1"/>
        <v>0</v>
      </c>
      <c r="J32" s="19">
        <v>6</v>
      </c>
      <c r="K32" s="19">
        <v>3.61</v>
      </c>
      <c r="L32" s="20">
        <f t="shared" si="2"/>
        <v>774</v>
      </c>
      <c r="M32" s="20">
        <f>-L32</f>
        <v>-774</v>
      </c>
      <c r="N32" s="21">
        <f t="shared" si="8"/>
        <v>0</v>
      </c>
      <c r="O32" s="22">
        <f t="shared" si="4"/>
        <v>59.210999999999999</v>
      </c>
      <c r="P32" s="27">
        <f t="shared" si="7"/>
        <v>59.210999999999999</v>
      </c>
      <c r="Q32" s="28"/>
      <c r="R32" s="25" t="s">
        <v>23</v>
      </c>
      <c r="S32" s="26"/>
      <c r="T32" s="26">
        <v>-628</v>
      </c>
      <c r="U32" s="26">
        <v>-1.099999999999568E-2</v>
      </c>
    </row>
    <row r="33" spans="1:21" ht="15.75" x14ac:dyDescent="0.25">
      <c r="A33" s="15">
        <v>45</v>
      </c>
      <c r="B33" s="15">
        <v>5</v>
      </c>
      <c r="C33" s="16"/>
      <c r="D33" s="17">
        <v>6540</v>
      </c>
      <c r="E33" s="17">
        <v>6865</v>
      </c>
      <c r="F33" s="18">
        <f t="shared" si="0"/>
        <v>325</v>
      </c>
      <c r="G33" s="17"/>
      <c r="H33" s="17"/>
      <c r="I33" s="18">
        <f t="shared" si="1"/>
        <v>0</v>
      </c>
      <c r="J33" s="29">
        <v>6</v>
      </c>
      <c r="K33" s="19">
        <v>3.61</v>
      </c>
      <c r="L33" s="20">
        <f t="shared" si="2"/>
        <v>1950</v>
      </c>
      <c r="M33" s="20">
        <v>174</v>
      </c>
      <c r="N33" s="21">
        <f t="shared" si="8"/>
        <v>2124</v>
      </c>
      <c r="O33" s="22">
        <f t="shared" si="4"/>
        <v>149.17500000000001</v>
      </c>
      <c r="P33" s="27">
        <f t="shared" si="7"/>
        <v>2273.1750000000002</v>
      </c>
      <c r="Q33" s="34"/>
      <c r="R33" s="25"/>
      <c r="S33" s="26">
        <f t="shared" si="6"/>
        <v>-2273.1750000000002</v>
      </c>
      <c r="T33" s="26">
        <v>2124</v>
      </c>
      <c r="U33" s="26">
        <v>149.17500000000001</v>
      </c>
    </row>
    <row r="34" spans="1:21" ht="15.75" x14ac:dyDescent="0.25">
      <c r="A34" s="15">
        <v>51</v>
      </c>
      <c r="B34" s="15">
        <v>2</v>
      </c>
      <c r="C34" s="16"/>
      <c r="D34" s="17">
        <v>6</v>
      </c>
      <c r="E34" s="17">
        <v>6</v>
      </c>
      <c r="F34" s="18">
        <f t="shared" si="0"/>
        <v>0</v>
      </c>
      <c r="G34" s="17">
        <v>1</v>
      </c>
      <c r="H34" s="17">
        <v>1</v>
      </c>
      <c r="I34" s="18">
        <f t="shared" si="1"/>
        <v>0</v>
      </c>
      <c r="J34" s="19">
        <v>6.73</v>
      </c>
      <c r="K34" s="19">
        <v>3.61</v>
      </c>
      <c r="L34" s="20">
        <f t="shared" si="2"/>
        <v>0</v>
      </c>
      <c r="M34" s="20">
        <v>0</v>
      </c>
      <c r="N34" s="21">
        <f t="shared" si="8"/>
        <v>0</v>
      </c>
      <c r="O34" s="22">
        <f t="shared" si="4"/>
        <v>0</v>
      </c>
      <c r="P34" s="27">
        <f t="shared" si="7"/>
        <v>0</v>
      </c>
      <c r="Q34" s="28"/>
      <c r="R34" s="25"/>
      <c r="S34" s="40">
        <f t="shared" si="6"/>
        <v>0</v>
      </c>
      <c r="T34" s="26">
        <v>0</v>
      </c>
      <c r="U34" s="26">
        <v>0</v>
      </c>
    </row>
    <row r="35" spans="1:21" ht="15.75" x14ac:dyDescent="0.25">
      <c r="A35" s="15">
        <v>52</v>
      </c>
      <c r="B35" s="15">
        <v>2</v>
      </c>
      <c r="C35" s="16"/>
      <c r="D35" s="17">
        <v>624</v>
      </c>
      <c r="E35" s="17">
        <v>664</v>
      </c>
      <c r="F35" s="18">
        <f t="shared" si="0"/>
        <v>40</v>
      </c>
      <c r="G35" s="17">
        <v>252</v>
      </c>
      <c r="H35" s="17">
        <v>264</v>
      </c>
      <c r="I35" s="18">
        <f t="shared" si="1"/>
        <v>12</v>
      </c>
      <c r="J35" s="19">
        <v>6.73</v>
      </c>
      <c r="K35" s="19">
        <v>3.61</v>
      </c>
      <c r="L35" s="20">
        <f t="shared" si="2"/>
        <v>312.52000000000004</v>
      </c>
      <c r="M35" s="20">
        <v>-0.13999999999987267</v>
      </c>
      <c r="N35" s="21">
        <f t="shared" si="8"/>
        <v>312.38000000000017</v>
      </c>
      <c r="O35" s="22">
        <f t="shared" si="4"/>
        <v>23.907780000000002</v>
      </c>
      <c r="P35" s="27">
        <f t="shared" si="7"/>
        <v>336.28778000000017</v>
      </c>
      <c r="Q35" s="34">
        <v>336.3</v>
      </c>
      <c r="R35" s="25"/>
      <c r="S35" s="40">
        <f t="shared" si="6"/>
        <v>1.2219999999842912E-2</v>
      </c>
      <c r="T35" s="26">
        <v>1.2219999999842912E-2</v>
      </c>
      <c r="U35" s="26">
        <v>1.2219999999842912E-2</v>
      </c>
    </row>
    <row r="36" spans="1:21" ht="15.75" x14ac:dyDescent="0.25">
      <c r="A36" s="15">
        <v>53</v>
      </c>
      <c r="B36" s="15">
        <v>2</v>
      </c>
      <c r="C36" s="16"/>
      <c r="D36" s="17">
        <v>0</v>
      </c>
      <c r="E36" s="17">
        <v>0</v>
      </c>
      <c r="F36" s="18">
        <f t="shared" si="0"/>
        <v>0</v>
      </c>
      <c r="G36" s="41">
        <v>1</v>
      </c>
      <c r="H36" s="41">
        <v>1</v>
      </c>
      <c r="I36" s="18">
        <f t="shared" si="1"/>
        <v>0</v>
      </c>
      <c r="J36" s="19">
        <v>6.73</v>
      </c>
      <c r="K36" s="19">
        <v>3.61</v>
      </c>
      <c r="L36" s="20">
        <f t="shared" si="2"/>
        <v>0</v>
      </c>
      <c r="M36" s="20">
        <v>0</v>
      </c>
      <c r="N36" s="21">
        <f t="shared" si="8"/>
        <v>0</v>
      </c>
      <c r="O36" s="22">
        <f t="shared" si="4"/>
        <v>0</v>
      </c>
      <c r="P36" s="27">
        <f t="shared" si="7"/>
        <v>0</v>
      </c>
      <c r="Q36" s="39"/>
      <c r="R36" s="25"/>
      <c r="S36" s="40">
        <f t="shared" si="6"/>
        <v>0</v>
      </c>
      <c r="T36" s="26">
        <v>0</v>
      </c>
      <c r="U36" s="26">
        <v>0</v>
      </c>
    </row>
    <row r="37" spans="1:21" ht="15.75" x14ac:dyDescent="0.25">
      <c r="A37" s="15">
        <v>54</v>
      </c>
      <c r="B37" s="15">
        <v>2</v>
      </c>
      <c r="C37" s="16"/>
      <c r="D37" s="17">
        <v>3005</v>
      </c>
      <c r="E37" s="17">
        <v>3206</v>
      </c>
      <c r="F37" s="18">
        <f t="shared" si="0"/>
        <v>201</v>
      </c>
      <c r="G37" s="17">
        <v>1337</v>
      </c>
      <c r="H37" s="17">
        <v>1416</v>
      </c>
      <c r="I37" s="17">
        <f t="shared" si="1"/>
        <v>79</v>
      </c>
      <c r="J37" s="19">
        <v>6.73</v>
      </c>
      <c r="K37" s="19">
        <v>3.61</v>
      </c>
      <c r="L37" s="20">
        <f t="shared" si="2"/>
        <v>1637.92</v>
      </c>
      <c r="M37" s="20">
        <v>2414.8200000000002</v>
      </c>
      <c r="N37" s="21">
        <f t="shared" si="8"/>
        <v>4052.7400000000002</v>
      </c>
      <c r="O37" s="22">
        <f t="shared" si="4"/>
        <v>125.30088000000001</v>
      </c>
      <c r="P37" s="27">
        <f t="shared" si="7"/>
        <v>4178.0408800000005</v>
      </c>
      <c r="Q37" s="39">
        <v>4178</v>
      </c>
      <c r="R37" s="25" t="s">
        <v>24</v>
      </c>
      <c r="S37" s="40">
        <f t="shared" si="6"/>
        <v>-4.0880000000470318E-2</v>
      </c>
      <c r="T37" s="26">
        <v>-4.0880000000470318E-2</v>
      </c>
      <c r="U37" s="26">
        <v>-4.0880000000470318E-2</v>
      </c>
    </row>
    <row r="38" spans="1:21" ht="15.75" x14ac:dyDescent="0.25">
      <c r="A38" s="15">
        <v>55</v>
      </c>
      <c r="B38" s="15">
        <v>2</v>
      </c>
      <c r="C38" s="16"/>
      <c r="D38" s="17">
        <v>292</v>
      </c>
      <c r="E38" s="17">
        <v>292</v>
      </c>
      <c r="F38" s="18">
        <f t="shared" si="0"/>
        <v>0</v>
      </c>
      <c r="G38" s="17"/>
      <c r="H38" s="17"/>
      <c r="I38" s="18">
        <f t="shared" si="1"/>
        <v>0</v>
      </c>
      <c r="J38" s="29">
        <v>6</v>
      </c>
      <c r="K38" s="19">
        <v>3.61</v>
      </c>
      <c r="L38" s="20">
        <f t="shared" si="2"/>
        <v>0</v>
      </c>
      <c r="M38" s="20">
        <v>0</v>
      </c>
      <c r="N38" s="21">
        <f t="shared" si="8"/>
        <v>0</v>
      </c>
      <c r="O38" s="22">
        <f t="shared" si="4"/>
        <v>0</v>
      </c>
      <c r="P38" s="27">
        <f t="shared" si="7"/>
        <v>0</v>
      </c>
      <c r="Q38" s="28"/>
      <c r="R38" s="25"/>
      <c r="S38" s="40">
        <f t="shared" si="6"/>
        <v>0</v>
      </c>
      <c r="T38" s="26">
        <v>0</v>
      </c>
      <c r="U38" s="26">
        <v>0</v>
      </c>
    </row>
    <row r="39" spans="1:21" ht="15.75" x14ac:dyDescent="0.25">
      <c r="A39" s="15">
        <v>56</v>
      </c>
      <c r="B39" s="15">
        <v>2</v>
      </c>
      <c r="C39" s="16"/>
      <c r="D39" s="17">
        <v>4</v>
      </c>
      <c r="E39" s="17">
        <v>4</v>
      </c>
      <c r="F39" s="18">
        <f t="shared" si="0"/>
        <v>0</v>
      </c>
      <c r="G39" s="17">
        <v>0</v>
      </c>
      <c r="H39" s="17">
        <v>0</v>
      </c>
      <c r="I39" s="18">
        <f t="shared" si="1"/>
        <v>0</v>
      </c>
      <c r="J39" s="19">
        <v>6.73</v>
      </c>
      <c r="K39" s="19">
        <v>3.61</v>
      </c>
      <c r="L39" s="20">
        <f t="shared" si="2"/>
        <v>0</v>
      </c>
      <c r="M39" s="20">
        <v>0</v>
      </c>
      <c r="N39" s="21">
        <f t="shared" si="8"/>
        <v>0</v>
      </c>
      <c r="O39" s="22">
        <f t="shared" si="4"/>
        <v>0</v>
      </c>
      <c r="P39" s="27">
        <f t="shared" si="7"/>
        <v>0</v>
      </c>
      <c r="Q39" s="39"/>
      <c r="R39" s="25"/>
      <c r="S39" s="40">
        <f t="shared" si="6"/>
        <v>0</v>
      </c>
      <c r="T39" s="26">
        <v>0</v>
      </c>
      <c r="U39" s="26">
        <v>0</v>
      </c>
    </row>
    <row r="40" spans="1:21" ht="15.75" x14ac:dyDescent="0.25">
      <c r="A40" s="15">
        <v>58</v>
      </c>
      <c r="B40" s="15">
        <v>2</v>
      </c>
      <c r="C40" s="16"/>
      <c r="D40" s="17">
        <v>3975</v>
      </c>
      <c r="E40" s="17">
        <v>4326</v>
      </c>
      <c r="F40" s="18">
        <f t="shared" si="0"/>
        <v>351</v>
      </c>
      <c r="G40" s="17">
        <v>2332</v>
      </c>
      <c r="H40" s="17">
        <v>2734</v>
      </c>
      <c r="I40" s="18">
        <f t="shared" si="1"/>
        <v>402</v>
      </c>
      <c r="J40" s="19">
        <v>6.73</v>
      </c>
      <c r="K40" s="19">
        <v>3.61</v>
      </c>
      <c r="L40" s="20">
        <f t="shared" si="2"/>
        <v>3813.45</v>
      </c>
      <c r="M40" s="20">
        <v>0.17000000000007276</v>
      </c>
      <c r="N40" s="21">
        <f t="shared" si="8"/>
        <v>3813.62</v>
      </c>
      <c r="O40" s="22">
        <f t="shared" si="4"/>
        <v>291.728925</v>
      </c>
      <c r="P40" s="27">
        <f t="shared" si="7"/>
        <v>4105.3489250000002</v>
      </c>
      <c r="Q40" s="34">
        <v>4105.3</v>
      </c>
      <c r="R40" s="25"/>
      <c r="S40" s="40">
        <f t="shared" si="6"/>
        <v>-4.8925000000053842E-2</v>
      </c>
      <c r="T40" s="26">
        <v>-4.8925000000053842E-2</v>
      </c>
      <c r="U40" s="26">
        <v>-4.8925000000053842E-2</v>
      </c>
    </row>
    <row r="41" spans="1:21" ht="15.75" x14ac:dyDescent="0.25">
      <c r="A41" s="15">
        <v>62</v>
      </c>
      <c r="B41" s="15">
        <v>3</v>
      </c>
      <c r="C41" s="16"/>
      <c r="D41" s="17">
        <v>28138</v>
      </c>
      <c r="E41" s="17">
        <v>29036</v>
      </c>
      <c r="F41" s="18">
        <f t="shared" si="0"/>
        <v>898</v>
      </c>
      <c r="G41" s="17">
        <v>11781</v>
      </c>
      <c r="H41" s="17">
        <v>11982</v>
      </c>
      <c r="I41" s="17">
        <f t="shared" si="1"/>
        <v>201</v>
      </c>
      <c r="J41" s="19">
        <v>6.73</v>
      </c>
      <c r="K41" s="19">
        <v>3.61</v>
      </c>
      <c r="L41" s="20">
        <f t="shared" si="2"/>
        <v>6769.15</v>
      </c>
      <c r="M41" s="20">
        <v>-1.9999999999527063E-2</v>
      </c>
      <c r="N41" s="21">
        <f t="shared" si="8"/>
        <v>6769.13</v>
      </c>
      <c r="O41" s="22">
        <f t="shared" si="4"/>
        <v>517.83997499999998</v>
      </c>
      <c r="P41" s="27">
        <f t="shared" si="7"/>
        <v>7286.969975</v>
      </c>
      <c r="Q41" s="33">
        <v>6769.1</v>
      </c>
      <c r="R41" s="25"/>
      <c r="S41" s="40">
        <f t="shared" si="6"/>
        <v>-517.86997499999961</v>
      </c>
      <c r="T41" s="24">
        <v>0</v>
      </c>
      <c r="U41" s="26">
        <v>517.86997499999995</v>
      </c>
    </row>
    <row r="42" spans="1:21" ht="15.75" x14ac:dyDescent="0.25">
      <c r="A42" s="15">
        <v>64</v>
      </c>
      <c r="B42" s="15">
        <v>3</v>
      </c>
      <c r="C42" s="16"/>
      <c r="D42" s="17">
        <v>2977</v>
      </c>
      <c r="E42" s="17">
        <v>3328</v>
      </c>
      <c r="F42" s="18">
        <f t="shared" si="0"/>
        <v>351</v>
      </c>
      <c r="G42" s="17">
        <v>1157</v>
      </c>
      <c r="H42" s="17">
        <v>1251</v>
      </c>
      <c r="I42" s="17">
        <f t="shared" si="1"/>
        <v>94</v>
      </c>
      <c r="J42" s="19">
        <v>6.73</v>
      </c>
      <c r="K42" s="19">
        <v>3.61</v>
      </c>
      <c r="L42" s="20">
        <f t="shared" si="2"/>
        <v>2701.57</v>
      </c>
      <c r="M42" s="20">
        <v>-2.9999999998835847E-2</v>
      </c>
      <c r="N42" s="21">
        <f t="shared" si="8"/>
        <v>2701.5400000000013</v>
      </c>
      <c r="O42" s="22">
        <f t="shared" si="4"/>
        <v>206.67010500000001</v>
      </c>
      <c r="P42" s="27">
        <f t="shared" si="7"/>
        <v>2908.2101050000015</v>
      </c>
      <c r="Q42" s="34">
        <v>2908.2</v>
      </c>
      <c r="R42" s="25"/>
      <c r="S42" s="40">
        <f t="shared" si="6"/>
        <v>-1.0105000001658482E-2</v>
      </c>
      <c r="T42" s="24">
        <v>0</v>
      </c>
      <c r="U42" s="24">
        <v>0</v>
      </c>
    </row>
    <row r="43" spans="1:21" ht="15.75" x14ac:dyDescent="0.25">
      <c r="A43" s="15">
        <v>70</v>
      </c>
      <c r="B43" s="15"/>
      <c r="C43" s="16"/>
      <c r="D43" s="17">
        <v>1</v>
      </c>
      <c r="E43" s="17">
        <v>2</v>
      </c>
      <c r="F43" s="18">
        <f t="shared" si="0"/>
        <v>1</v>
      </c>
      <c r="G43" s="18">
        <v>0</v>
      </c>
      <c r="H43" s="18">
        <v>0</v>
      </c>
      <c r="I43" s="18">
        <f t="shared" si="1"/>
        <v>0</v>
      </c>
      <c r="J43" s="19">
        <v>6.73</v>
      </c>
      <c r="K43" s="19">
        <v>3.61</v>
      </c>
      <c r="L43" s="20">
        <f t="shared" si="2"/>
        <v>6.73</v>
      </c>
      <c r="M43" s="20">
        <f>-L43</f>
        <v>-6.73</v>
      </c>
      <c r="N43" s="21">
        <f t="shared" si="8"/>
        <v>0</v>
      </c>
      <c r="O43" s="22">
        <f t="shared" si="4"/>
        <v>0.514845</v>
      </c>
      <c r="P43" s="27">
        <f t="shared" si="7"/>
        <v>0.514845</v>
      </c>
      <c r="Q43" s="34"/>
      <c r="R43" s="25" t="s">
        <v>25</v>
      </c>
      <c r="S43" s="40">
        <f t="shared" si="6"/>
        <v>-0.514845</v>
      </c>
      <c r="T43" s="24">
        <v>-487</v>
      </c>
      <c r="U43" s="24">
        <v>0</v>
      </c>
    </row>
    <row r="44" spans="1:21" ht="15.75" x14ac:dyDescent="0.25">
      <c r="A44" s="15">
        <v>71</v>
      </c>
      <c r="B44" s="15">
        <v>2</v>
      </c>
      <c r="C44" s="16"/>
      <c r="D44" s="17">
        <v>36357</v>
      </c>
      <c r="E44" s="17">
        <v>36820</v>
      </c>
      <c r="F44" s="18">
        <f t="shared" si="0"/>
        <v>463</v>
      </c>
      <c r="G44" s="17">
        <v>18162</v>
      </c>
      <c r="H44" s="17">
        <v>18264</v>
      </c>
      <c r="I44" s="17">
        <f t="shared" si="1"/>
        <v>102</v>
      </c>
      <c r="J44" s="19">
        <v>6.73</v>
      </c>
      <c r="K44" s="19">
        <v>3.61</v>
      </c>
      <c r="L44" s="20">
        <f t="shared" si="2"/>
        <v>3484.21</v>
      </c>
      <c r="M44" s="20">
        <v>-6.9999999999708962E-2</v>
      </c>
      <c r="N44" s="21">
        <f t="shared" si="8"/>
        <v>3484.1400000000003</v>
      </c>
      <c r="O44" s="22">
        <f t="shared" si="4"/>
        <v>266.54206499999998</v>
      </c>
      <c r="P44" s="27">
        <f t="shared" si="7"/>
        <v>3750.6820650000004</v>
      </c>
      <c r="Q44" s="34">
        <v>3750.7</v>
      </c>
      <c r="R44" s="25"/>
      <c r="S44" s="40">
        <f t="shared" si="6"/>
        <v>1.7934999999397405E-2</v>
      </c>
      <c r="T44" s="24">
        <v>0</v>
      </c>
      <c r="U44" s="24">
        <v>0</v>
      </c>
    </row>
    <row r="45" spans="1:21" ht="15.75" x14ac:dyDescent="0.25">
      <c r="A45" s="15">
        <v>72</v>
      </c>
      <c r="B45" s="15">
        <v>2</v>
      </c>
      <c r="C45" s="16"/>
      <c r="D45" s="17">
        <v>35207</v>
      </c>
      <c r="E45" s="17">
        <v>35748</v>
      </c>
      <c r="F45" s="18">
        <f t="shared" si="0"/>
        <v>541</v>
      </c>
      <c r="G45" s="17">
        <v>22420</v>
      </c>
      <c r="H45" s="17">
        <v>22578</v>
      </c>
      <c r="I45" s="18">
        <f t="shared" si="1"/>
        <v>158</v>
      </c>
      <c r="J45" s="19">
        <v>6.73</v>
      </c>
      <c r="K45" s="19">
        <v>3.61</v>
      </c>
      <c r="L45" s="20">
        <f t="shared" si="2"/>
        <v>4211.3100000000004</v>
      </c>
      <c r="M45" s="20">
        <v>-0.83999999999923602</v>
      </c>
      <c r="N45" s="21">
        <f t="shared" si="8"/>
        <v>4210.4700000000012</v>
      </c>
      <c r="O45" s="22">
        <f t="shared" si="4"/>
        <v>322.16521500000005</v>
      </c>
      <c r="P45" s="27">
        <f t="shared" si="7"/>
        <v>4532.6352150000012</v>
      </c>
      <c r="Q45" s="33">
        <v>4534</v>
      </c>
      <c r="R45" s="25"/>
      <c r="S45" s="40">
        <f t="shared" si="6"/>
        <v>1.3647849999988466</v>
      </c>
      <c r="T45" s="24">
        <v>0</v>
      </c>
      <c r="U45" s="24">
        <v>0</v>
      </c>
    </row>
    <row r="46" spans="1:21" ht="15.75" x14ac:dyDescent="0.25">
      <c r="A46" s="15">
        <v>74</v>
      </c>
      <c r="B46" s="15">
        <v>2</v>
      </c>
      <c r="C46" s="16"/>
      <c r="D46" s="17">
        <v>0</v>
      </c>
      <c r="E46" s="17">
        <v>0</v>
      </c>
      <c r="F46" s="18">
        <f t="shared" si="0"/>
        <v>0</v>
      </c>
      <c r="G46" s="17">
        <v>0</v>
      </c>
      <c r="H46" s="17">
        <v>0</v>
      </c>
      <c r="I46" s="18">
        <f t="shared" si="1"/>
        <v>0</v>
      </c>
      <c r="J46" s="19">
        <v>6.73</v>
      </c>
      <c r="K46" s="19">
        <v>3.61</v>
      </c>
      <c r="L46" s="20">
        <f t="shared" si="2"/>
        <v>0</v>
      </c>
      <c r="M46" s="20">
        <v>0</v>
      </c>
      <c r="N46" s="21">
        <f t="shared" si="8"/>
        <v>0</v>
      </c>
      <c r="O46" s="22">
        <f t="shared" si="4"/>
        <v>0</v>
      </c>
      <c r="P46" s="27">
        <f t="shared" si="7"/>
        <v>0</v>
      </c>
      <c r="Q46" s="39"/>
      <c r="R46" s="25"/>
      <c r="S46" s="40">
        <f t="shared" si="6"/>
        <v>0</v>
      </c>
      <c r="T46" s="24">
        <v>0</v>
      </c>
      <c r="U46" s="24">
        <v>0</v>
      </c>
    </row>
    <row r="47" spans="1:21" ht="15.75" x14ac:dyDescent="0.25">
      <c r="A47" s="15">
        <v>78</v>
      </c>
      <c r="B47" s="15">
        <v>6</v>
      </c>
      <c r="C47" s="16"/>
      <c r="D47" s="17">
        <v>95</v>
      </c>
      <c r="E47" s="17">
        <v>95</v>
      </c>
      <c r="F47" s="18">
        <f t="shared" si="0"/>
        <v>0</v>
      </c>
      <c r="G47" s="18"/>
      <c r="H47" s="18"/>
      <c r="I47" s="18">
        <f t="shared" si="1"/>
        <v>0</v>
      </c>
      <c r="J47" s="29">
        <v>6</v>
      </c>
      <c r="K47" s="19">
        <v>3.61</v>
      </c>
      <c r="L47" s="20">
        <f t="shared" si="2"/>
        <v>0</v>
      </c>
      <c r="M47" s="20">
        <v>0</v>
      </c>
      <c r="N47" s="21">
        <f t="shared" si="8"/>
        <v>0</v>
      </c>
      <c r="O47" s="22">
        <f t="shared" si="4"/>
        <v>0</v>
      </c>
      <c r="P47" s="27">
        <f t="shared" si="7"/>
        <v>0</v>
      </c>
      <c r="Q47" s="28"/>
      <c r="R47" s="25"/>
      <c r="S47" s="40">
        <f t="shared" si="6"/>
        <v>0</v>
      </c>
      <c r="T47" s="24">
        <v>0</v>
      </c>
      <c r="U47" s="24">
        <v>0</v>
      </c>
    </row>
    <row r="48" spans="1:21" ht="15.75" x14ac:dyDescent="0.25">
      <c r="A48" s="15">
        <v>79</v>
      </c>
      <c r="B48" s="15">
        <v>6</v>
      </c>
      <c r="C48" s="16"/>
      <c r="D48" s="17">
        <v>117</v>
      </c>
      <c r="E48" s="17">
        <v>117</v>
      </c>
      <c r="F48" s="18">
        <f t="shared" si="0"/>
        <v>0</v>
      </c>
      <c r="G48" s="18"/>
      <c r="H48" s="18"/>
      <c r="I48" s="18">
        <f t="shared" si="1"/>
        <v>0</v>
      </c>
      <c r="J48" s="29">
        <v>6</v>
      </c>
      <c r="K48" s="19">
        <v>3.61</v>
      </c>
      <c r="L48" s="20">
        <f t="shared" si="2"/>
        <v>0</v>
      </c>
      <c r="M48" s="20">
        <v>0</v>
      </c>
      <c r="N48" s="21">
        <f t="shared" si="8"/>
        <v>0</v>
      </c>
      <c r="O48" s="22">
        <f t="shared" si="4"/>
        <v>0</v>
      </c>
      <c r="P48" s="27">
        <f t="shared" si="7"/>
        <v>0</v>
      </c>
      <c r="Q48" s="39"/>
      <c r="R48" s="25"/>
      <c r="S48" s="40">
        <f t="shared" si="6"/>
        <v>0</v>
      </c>
      <c r="T48" s="24">
        <v>0</v>
      </c>
      <c r="U48" s="24">
        <v>0</v>
      </c>
    </row>
    <row r="49" spans="1:21" ht="15.75" x14ac:dyDescent="0.25">
      <c r="A49" s="15">
        <v>80</v>
      </c>
      <c r="B49" s="15">
        <v>6</v>
      </c>
      <c r="C49" s="16"/>
      <c r="D49" s="17">
        <v>2718</v>
      </c>
      <c r="E49" s="17">
        <v>2924</v>
      </c>
      <c r="F49" s="18">
        <f t="shared" si="0"/>
        <v>206</v>
      </c>
      <c r="G49" s="17"/>
      <c r="H49" s="17"/>
      <c r="I49" s="18">
        <f t="shared" si="1"/>
        <v>0</v>
      </c>
      <c r="J49" s="29">
        <v>6</v>
      </c>
      <c r="K49" s="19">
        <v>3.61</v>
      </c>
      <c r="L49" s="20">
        <f t="shared" si="2"/>
        <v>1236</v>
      </c>
      <c r="M49" s="20">
        <v>0</v>
      </c>
      <c r="N49" s="21">
        <f t="shared" si="8"/>
        <v>1236</v>
      </c>
      <c r="O49" s="22">
        <f t="shared" si="4"/>
        <v>94.554000000000002</v>
      </c>
      <c r="P49" s="27">
        <f t="shared" si="7"/>
        <v>1330.5540000000001</v>
      </c>
      <c r="Q49" s="34">
        <v>1330.6</v>
      </c>
      <c r="R49" s="25"/>
      <c r="S49" s="40">
        <f t="shared" si="6"/>
        <v>4.5999999999821739E-2</v>
      </c>
      <c r="T49" s="24">
        <v>0</v>
      </c>
      <c r="U49" s="24">
        <v>0</v>
      </c>
    </row>
    <row r="50" spans="1:21" ht="15.75" x14ac:dyDescent="0.25">
      <c r="A50" s="15">
        <v>85</v>
      </c>
      <c r="B50" s="15">
        <v>3</v>
      </c>
      <c r="C50" s="16"/>
      <c r="D50" s="17">
        <v>5</v>
      </c>
      <c r="E50" s="17">
        <v>5</v>
      </c>
      <c r="F50" s="18">
        <f t="shared" si="0"/>
        <v>0</v>
      </c>
      <c r="G50" s="17">
        <v>0</v>
      </c>
      <c r="H50" s="17">
        <v>0</v>
      </c>
      <c r="I50" s="18">
        <f t="shared" si="1"/>
        <v>0</v>
      </c>
      <c r="J50" s="19">
        <v>6.73</v>
      </c>
      <c r="K50" s="19">
        <v>3.61</v>
      </c>
      <c r="L50" s="20">
        <f t="shared" si="2"/>
        <v>0</v>
      </c>
      <c r="M50" s="20">
        <v>0</v>
      </c>
      <c r="N50" s="21">
        <f t="shared" si="8"/>
        <v>0</v>
      </c>
      <c r="O50" s="22">
        <f t="shared" si="4"/>
        <v>0</v>
      </c>
      <c r="P50" s="27">
        <f t="shared" si="7"/>
        <v>0</v>
      </c>
      <c r="Q50" s="28"/>
      <c r="R50" s="25"/>
      <c r="S50" s="40">
        <f t="shared" si="6"/>
        <v>0</v>
      </c>
      <c r="T50" s="24">
        <v>0</v>
      </c>
      <c r="U50" s="24">
        <v>0</v>
      </c>
    </row>
    <row r="51" spans="1:21" ht="15.75" x14ac:dyDescent="0.25">
      <c r="A51" s="15">
        <v>86</v>
      </c>
      <c r="B51" s="15">
        <v>3</v>
      </c>
      <c r="C51" s="16"/>
      <c r="D51" s="17">
        <v>10619</v>
      </c>
      <c r="E51" s="17">
        <v>10961</v>
      </c>
      <c r="F51" s="18">
        <f t="shared" si="0"/>
        <v>342</v>
      </c>
      <c r="G51" s="17">
        <v>5302</v>
      </c>
      <c r="H51" s="17">
        <v>5427</v>
      </c>
      <c r="I51" s="18">
        <f t="shared" si="1"/>
        <v>125</v>
      </c>
      <c r="J51" s="19">
        <v>6.73</v>
      </c>
      <c r="K51" s="19">
        <v>3.61</v>
      </c>
      <c r="L51" s="20">
        <f t="shared" si="2"/>
        <v>2752.9100000000003</v>
      </c>
      <c r="M51" s="20">
        <v>1.999999999998181E-2</v>
      </c>
      <c r="N51" s="21">
        <f t="shared" si="8"/>
        <v>2752.9300000000003</v>
      </c>
      <c r="O51" s="22">
        <f t="shared" si="4"/>
        <v>210.59761500000002</v>
      </c>
      <c r="P51" s="27">
        <f t="shared" si="7"/>
        <v>2963.5276150000004</v>
      </c>
      <c r="Q51" s="34">
        <v>2963.5</v>
      </c>
      <c r="R51" s="25"/>
      <c r="S51" s="40">
        <f t="shared" si="6"/>
        <v>-2.7615000000423606E-2</v>
      </c>
      <c r="T51" s="24">
        <v>0</v>
      </c>
      <c r="U51" s="24">
        <v>0</v>
      </c>
    </row>
    <row r="52" spans="1:21" ht="15.75" x14ac:dyDescent="0.25">
      <c r="A52" s="15">
        <v>89</v>
      </c>
      <c r="B52" s="15">
        <v>3</v>
      </c>
      <c r="C52" s="16"/>
      <c r="D52" s="17">
        <v>64</v>
      </c>
      <c r="E52" s="17">
        <v>64</v>
      </c>
      <c r="F52" s="18">
        <f t="shared" si="0"/>
        <v>0</v>
      </c>
      <c r="G52" s="17">
        <v>0</v>
      </c>
      <c r="H52" s="17">
        <v>0</v>
      </c>
      <c r="I52" s="18">
        <f t="shared" si="1"/>
        <v>0</v>
      </c>
      <c r="J52" s="19">
        <v>6.73</v>
      </c>
      <c r="K52" s="19">
        <v>3.61</v>
      </c>
      <c r="L52" s="20">
        <f t="shared" si="2"/>
        <v>0</v>
      </c>
      <c r="M52" s="20">
        <v>0</v>
      </c>
      <c r="N52" s="21">
        <f t="shared" si="8"/>
        <v>0</v>
      </c>
      <c r="O52" s="22">
        <f t="shared" si="4"/>
        <v>0</v>
      </c>
      <c r="P52" s="27">
        <f t="shared" si="7"/>
        <v>0</v>
      </c>
      <c r="Q52" s="28"/>
      <c r="R52" s="25"/>
      <c r="S52" s="40">
        <f t="shared" si="6"/>
        <v>0</v>
      </c>
      <c r="T52" s="24">
        <v>0</v>
      </c>
      <c r="U52" s="24">
        <v>0</v>
      </c>
    </row>
    <row r="53" spans="1:21" ht="15.75" x14ac:dyDescent="0.25">
      <c r="A53" s="15">
        <v>90</v>
      </c>
      <c r="B53" s="15">
        <v>3</v>
      </c>
      <c r="C53" s="16"/>
      <c r="D53" s="17">
        <v>12613</v>
      </c>
      <c r="E53" s="17">
        <v>12794</v>
      </c>
      <c r="F53" s="18">
        <f t="shared" si="0"/>
        <v>181</v>
      </c>
      <c r="G53" s="17">
        <v>5884</v>
      </c>
      <c r="H53" s="17">
        <v>5945</v>
      </c>
      <c r="I53" s="18">
        <f t="shared" si="1"/>
        <v>61</v>
      </c>
      <c r="J53" s="19">
        <v>6.73</v>
      </c>
      <c r="K53" s="19">
        <v>3.61</v>
      </c>
      <c r="L53" s="20">
        <f t="shared" si="2"/>
        <v>1438.3400000000001</v>
      </c>
      <c r="M53" s="20">
        <v>3.0000000000427463E-2</v>
      </c>
      <c r="N53" s="21">
        <f t="shared" si="8"/>
        <v>1438.3700000000006</v>
      </c>
      <c r="O53" s="22">
        <f t="shared" si="4"/>
        <v>110.03301</v>
      </c>
      <c r="P53" s="27">
        <f t="shared" si="7"/>
        <v>1548.4030100000007</v>
      </c>
      <c r="Q53" s="32">
        <v>1548.4</v>
      </c>
      <c r="R53" s="25"/>
      <c r="S53" s="40">
        <f t="shared" si="6"/>
        <v>-3.0100000005859329E-3</v>
      </c>
      <c r="T53" s="24">
        <v>0</v>
      </c>
      <c r="U53" s="24">
        <v>0</v>
      </c>
    </row>
    <row r="54" spans="1:21" ht="15.75" x14ac:dyDescent="0.25">
      <c r="A54" s="15">
        <v>93</v>
      </c>
      <c r="B54" s="15"/>
      <c r="C54" s="16"/>
      <c r="D54" s="17">
        <v>0</v>
      </c>
      <c r="E54" s="17">
        <v>0</v>
      </c>
      <c r="F54" s="18">
        <f t="shared" si="0"/>
        <v>0</v>
      </c>
      <c r="G54" s="17"/>
      <c r="H54" s="17"/>
      <c r="I54" s="18">
        <f t="shared" si="1"/>
        <v>0</v>
      </c>
      <c r="J54" s="19">
        <v>6</v>
      </c>
      <c r="K54" s="19">
        <v>3.61</v>
      </c>
      <c r="L54" s="20">
        <f t="shared" si="2"/>
        <v>0</v>
      </c>
      <c r="M54" s="20">
        <v>0</v>
      </c>
      <c r="N54" s="21">
        <f t="shared" si="8"/>
        <v>0</v>
      </c>
      <c r="O54" s="22">
        <f t="shared" si="4"/>
        <v>0</v>
      </c>
      <c r="P54" s="27">
        <f t="shared" si="7"/>
        <v>0</v>
      </c>
      <c r="Q54" s="28"/>
      <c r="R54" s="25"/>
      <c r="S54" s="40">
        <f t="shared" si="6"/>
        <v>0</v>
      </c>
      <c r="T54" s="24">
        <v>0</v>
      </c>
      <c r="U54" s="24">
        <v>0</v>
      </c>
    </row>
    <row r="55" spans="1:21" ht="15.75" x14ac:dyDescent="0.25">
      <c r="A55" s="15">
        <v>95</v>
      </c>
      <c r="B55" s="15">
        <v>6</v>
      </c>
      <c r="C55" s="16"/>
      <c r="D55" s="17">
        <v>349</v>
      </c>
      <c r="E55" s="17">
        <v>349</v>
      </c>
      <c r="F55" s="18">
        <f t="shared" si="0"/>
        <v>0</v>
      </c>
      <c r="G55" s="17">
        <v>57</v>
      </c>
      <c r="H55" s="17">
        <v>57</v>
      </c>
      <c r="I55" s="18">
        <f t="shared" si="1"/>
        <v>0</v>
      </c>
      <c r="J55" s="19">
        <v>6.73</v>
      </c>
      <c r="K55" s="19">
        <v>3.61</v>
      </c>
      <c r="L55" s="20">
        <f t="shared" si="2"/>
        <v>0</v>
      </c>
      <c r="M55" s="20">
        <v>0</v>
      </c>
      <c r="N55" s="21">
        <f t="shared" si="8"/>
        <v>0</v>
      </c>
      <c r="O55" s="22">
        <f t="shared" si="4"/>
        <v>0</v>
      </c>
      <c r="P55" s="27">
        <f t="shared" si="7"/>
        <v>0</v>
      </c>
      <c r="Q55" s="28"/>
      <c r="R55" s="25"/>
      <c r="S55" s="40">
        <f t="shared" si="6"/>
        <v>0</v>
      </c>
      <c r="T55" s="24">
        <v>0</v>
      </c>
      <c r="U55" s="24">
        <v>0</v>
      </c>
    </row>
    <row r="56" spans="1:21" ht="15.75" x14ac:dyDescent="0.25">
      <c r="A56" s="15">
        <v>99</v>
      </c>
      <c r="B56" s="15">
        <v>6</v>
      </c>
      <c r="C56" s="16"/>
      <c r="D56" s="17">
        <v>8054</v>
      </c>
      <c r="E56" s="17">
        <v>8364</v>
      </c>
      <c r="F56" s="18">
        <f t="shared" si="0"/>
        <v>310</v>
      </c>
      <c r="G56" s="17">
        <v>4849</v>
      </c>
      <c r="H56" s="17">
        <v>4957</v>
      </c>
      <c r="I56" s="18">
        <f t="shared" si="1"/>
        <v>108</v>
      </c>
      <c r="J56" s="19">
        <v>6.73</v>
      </c>
      <c r="K56" s="19">
        <v>3.61</v>
      </c>
      <c r="L56" s="20">
        <f t="shared" si="2"/>
        <v>2476.1800000000003</v>
      </c>
      <c r="M56" s="20">
        <v>-3.999999999996362E-2</v>
      </c>
      <c r="N56" s="21">
        <f t="shared" si="8"/>
        <v>2476.1400000000003</v>
      </c>
      <c r="O56" s="22">
        <f t="shared" si="4"/>
        <v>189.42777000000001</v>
      </c>
      <c r="P56" s="27">
        <f t="shared" si="7"/>
        <v>2665.5677700000006</v>
      </c>
      <c r="Q56" s="32"/>
      <c r="R56" s="25"/>
      <c r="S56" s="40">
        <f t="shared" si="6"/>
        <v>-2665.5677700000006</v>
      </c>
      <c r="T56" s="26">
        <v>2476.14</v>
      </c>
      <c r="U56" s="26">
        <v>189.42777000000001</v>
      </c>
    </row>
    <row r="57" spans="1:21" ht="15.75" x14ac:dyDescent="0.25">
      <c r="A57" s="15">
        <v>102</v>
      </c>
      <c r="B57" s="15">
        <v>6</v>
      </c>
      <c r="C57" s="16"/>
      <c r="D57" s="17">
        <v>0</v>
      </c>
      <c r="E57" s="17">
        <v>0</v>
      </c>
      <c r="F57" s="18">
        <f t="shared" si="0"/>
        <v>0</v>
      </c>
      <c r="G57" s="17">
        <v>0</v>
      </c>
      <c r="H57" s="17">
        <v>0</v>
      </c>
      <c r="I57" s="18">
        <f t="shared" si="1"/>
        <v>0</v>
      </c>
      <c r="J57" s="19">
        <v>6.73</v>
      </c>
      <c r="K57" s="19">
        <v>3.61</v>
      </c>
      <c r="L57" s="20">
        <f t="shared" si="2"/>
        <v>0</v>
      </c>
      <c r="M57" s="20">
        <v>0</v>
      </c>
      <c r="N57" s="21">
        <f t="shared" si="8"/>
        <v>0</v>
      </c>
      <c r="O57" s="22">
        <f t="shared" si="4"/>
        <v>0</v>
      </c>
      <c r="P57" s="27">
        <f t="shared" si="7"/>
        <v>0</v>
      </c>
      <c r="Q57" s="28"/>
      <c r="R57" s="25"/>
      <c r="S57" s="40">
        <f t="shared" si="6"/>
        <v>0</v>
      </c>
      <c r="T57" s="24">
        <v>0</v>
      </c>
      <c r="U57" s="24">
        <v>0</v>
      </c>
    </row>
    <row r="58" spans="1:21" ht="15.75" x14ac:dyDescent="0.25">
      <c r="A58" s="15">
        <v>107</v>
      </c>
      <c r="B58" s="15">
        <v>1</v>
      </c>
      <c r="C58" s="16"/>
      <c r="D58" s="17">
        <v>4</v>
      </c>
      <c r="E58" s="17">
        <v>4</v>
      </c>
      <c r="F58" s="18">
        <f t="shared" si="0"/>
        <v>0</v>
      </c>
      <c r="G58" s="18"/>
      <c r="H58" s="18"/>
      <c r="I58" s="18">
        <f t="shared" si="1"/>
        <v>0</v>
      </c>
      <c r="J58" s="29">
        <v>6</v>
      </c>
      <c r="K58" s="19">
        <v>3.61</v>
      </c>
      <c r="L58" s="20">
        <f t="shared" si="2"/>
        <v>0</v>
      </c>
      <c r="M58" s="20">
        <v>0</v>
      </c>
      <c r="N58" s="21">
        <f t="shared" si="8"/>
        <v>0</v>
      </c>
      <c r="O58" s="22">
        <f t="shared" si="4"/>
        <v>0</v>
      </c>
      <c r="P58" s="27">
        <f t="shared" si="7"/>
        <v>0</v>
      </c>
      <c r="Q58" s="28"/>
      <c r="R58" s="25"/>
      <c r="S58" s="40">
        <f t="shared" si="6"/>
        <v>0</v>
      </c>
      <c r="T58" s="24">
        <v>0</v>
      </c>
      <c r="U58" s="24">
        <v>0</v>
      </c>
    </row>
    <row r="59" spans="1:21" ht="15.75" x14ac:dyDescent="0.25">
      <c r="A59" s="15">
        <v>110</v>
      </c>
      <c r="B59" s="15">
        <v>4</v>
      </c>
      <c r="C59" s="16"/>
      <c r="D59" s="17">
        <v>8822</v>
      </c>
      <c r="E59" s="17">
        <v>9008</v>
      </c>
      <c r="F59" s="18">
        <f t="shared" si="0"/>
        <v>186</v>
      </c>
      <c r="G59" s="17">
        <v>1972</v>
      </c>
      <c r="H59" s="17">
        <v>2000</v>
      </c>
      <c r="I59" s="18">
        <f t="shared" si="1"/>
        <v>28</v>
      </c>
      <c r="J59" s="19">
        <v>6.73</v>
      </c>
      <c r="K59" s="19">
        <v>3.61</v>
      </c>
      <c r="L59" s="20">
        <f t="shared" si="2"/>
        <v>1352.86</v>
      </c>
      <c r="M59" s="20">
        <v>0</v>
      </c>
      <c r="N59" s="21">
        <f t="shared" si="8"/>
        <v>1352.86</v>
      </c>
      <c r="O59" s="22">
        <f t="shared" si="4"/>
        <v>103.49378999999999</v>
      </c>
      <c r="P59" s="27">
        <f t="shared" si="7"/>
        <v>1456.3537899999999</v>
      </c>
      <c r="Q59" s="42">
        <v>1456.4</v>
      </c>
      <c r="R59" s="43"/>
      <c r="S59" s="40">
        <f t="shared" si="6"/>
        <v>4.6210000000201035E-2</v>
      </c>
      <c r="T59" s="24">
        <v>0</v>
      </c>
      <c r="U59" s="24">
        <v>0</v>
      </c>
    </row>
    <row r="60" spans="1:21" ht="15.75" x14ac:dyDescent="0.25">
      <c r="A60" s="15">
        <v>115</v>
      </c>
      <c r="B60" s="15">
        <v>6</v>
      </c>
      <c r="C60" s="16"/>
      <c r="D60" s="17">
        <v>8639</v>
      </c>
      <c r="E60" s="17">
        <v>8826</v>
      </c>
      <c r="F60" s="18">
        <f t="shared" si="0"/>
        <v>187</v>
      </c>
      <c r="G60" s="17">
        <v>4695</v>
      </c>
      <c r="H60" s="17">
        <v>4759</v>
      </c>
      <c r="I60" s="17">
        <f t="shared" si="1"/>
        <v>64</v>
      </c>
      <c r="J60" s="19">
        <v>6.73</v>
      </c>
      <c r="K60" s="19">
        <v>3.61</v>
      </c>
      <c r="L60" s="20">
        <f t="shared" si="2"/>
        <v>1489.55</v>
      </c>
      <c r="M60" s="20">
        <v>-11.409999999999968</v>
      </c>
      <c r="N60" s="21">
        <f t="shared" si="8"/>
        <v>1478.1399999999999</v>
      </c>
      <c r="O60" s="22">
        <f t="shared" si="4"/>
        <v>113.950575</v>
      </c>
      <c r="P60" s="27">
        <f t="shared" si="7"/>
        <v>1592.0905749999999</v>
      </c>
      <c r="Q60" s="34"/>
      <c r="R60" s="25"/>
      <c r="S60" s="40">
        <f t="shared" si="6"/>
        <v>-1592.0905749999999</v>
      </c>
      <c r="T60" s="26">
        <v>1478.14</v>
      </c>
      <c r="U60" s="26">
        <v>113.950575</v>
      </c>
    </row>
    <row r="61" spans="1:21" ht="15.75" x14ac:dyDescent="0.25">
      <c r="A61" s="15">
        <v>116</v>
      </c>
      <c r="B61" s="15">
        <v>6</v>
      </c>
      <c r="C61" s="16"/>
      <c r="D61" s="17">
        <v>247</v>
      </c>
      <c r="E61" s="17">
        <v>259</v>
      </c>
      <c r="F61" s="18">
        <f t="shared" si="0"/>
        <v>12</v>
      </c>
      <c r="G61" s="17">
        <v>48</v>
      </c>
      <c r="H61" s="17">
        <v>54</v>
      </c>
      <c r="I61" s="18">
        <f t="shared" si="1"/>
        <v>6</v>
      </c>
      <c r="J61" s="19">
        <v>6.73</v>
      </c>
      <c r="K61" s="19">
        <v>3.61</v>
      </c>
      <c r="L61" s="20">
        <f t="shared" si="2"/>
        <v>102.42</v>
      </c>
      <c r="M61" s="20">
        <v>-0.40999999999985448</v>
      </c>
      <c r="N61" s="21">
        <f t="shared" si="8"/>
        <v>102.01000000000015</v>
      </c>
      <c r="O61" s="22">
        <f t="shared" si="4"/>
        <v>7.8351300000000004</v>
      </c>
      <c r="P61" s="27">
        <f t="shared" si="7"/>
        <v>109.84513000000015</v>
      </c>
      <c r="Q61" s="34"/>
      <c r="R61" s="25"/>
      <c r="S61" s="40">
        <f t="shared" si="6"/>
        <v>-109.84513000000015</v>
      </c>
      <c r="T61" s="26">
        <v>102.01</v>
      </c>
      <c r="U61" s="26">
        <v>7.8351300000000004</v>
      </c>
    </row>
    <row r="62" spans="1:21" ht="15.75" x14ac:dyDescent="0.25">
      <c r="A62" s="15">
        <v>117</v>
      </c>
      <c r="B62" s="15">
        <v>6</v>
      </c>
      <c r="C62" s="16"/>
      <c r="D62" s="17">
        <v>0</v>
      </c>
      <c r="E62" s="17">
        <v>0</v>
      </c>
      <c r="F62" s="18">
        <f t="shared" si="0"/>
        <v>0</v>
      </c>
      <c r="G62" s="17">
        <v>0</v>
      </c>
      <c r="H62" s="17">
        <v>0</v>
      </c>
      <c r="I62" s="18">
        <f t="shared" si="1"/>
        <v>0</v>
      </c>
      <c r="J62" s="19">
        <v>6.73</v>
      </c>
      <c r="K62" s="19">
        <v>3.61</v>
      </c>
      <c r="L62" s="20">
        <f t="shared" si="2"/>
        <v>0</v>
      </c>
      <c r="M62" s="20">
        <v>0</v>
      </c>
      <c r="N62" s="21">
        <f t="shared" si="8"/>
        <v>0</v>
      </c>
      <c r="O62" s="22">
        <f t="shared" si="4"/>
        <v>0</v>
      </c>
      <c r="P62" s="27">
        <f t="shared" si="7"/>
        <v>0</v>
      </c>
      <c r="Q62" s="28"/>
      <c r="R62" s="25"/>
      <c r="S62" s="40">
        <f t="shared" si="6"/>
        <v>0</v>
      </c>
      <c r="T62" s="24">
        <v>0</v>
      </c>
      <c r="U62" s="24">
        <v>0</v>
      </c>
    </row>
    <row r="63" spans="1:21" ht="15.75" x14ac:dyDescent="0.25">
      <c r="A63" s="15">
        <v>118</v>
      </c>
      <c r="B63" s="15">
        <v>6</v>
      </c>
      <c r="C63" s="16"/>
      <c r="D63" s="17">
        <v>187</v>
      </c>
      <c r="E63" s="17">
        <v>200</v>
      </c>
      <c r="F63" s="18">
        <f t="shared" si="0"/>
        <v>13</v>
      </c>
      <c r="G63" s="17">
        <v>6</v>
      </c>
      <c r="H63" s="17">
        <v>6</v>
      </c>
      <c r="I63" s="17">
        <f t="shared" si="1"/>
        <v>0</v>
      </c>
      <c r="J63" s="19">
        <v>6.73</v>
      </c>
      <c r="K63" s="19">
        <v>3.61</v>
      </c>
      <c r="L63" s="20">
        <f t="shared" si="2"/>
        <v>87.490000000000009</v>
      </c>
      <c r="M63" s="20">
        <v>-9.9999999999909051E-3</v>
      </c>
      <c r="N63" s="21">
        <f t="shared" si="8"/>
        <v>87.480000000000018</v>
      </c>
      <c r="O63" s="22">
        <f t="shared" si="4"/>
        <v>6.6929850000000002</v>
      </c>
      <c r="P63" s="27">
        <f t="shared" si="7"/>
        <v>94.172985000000011</v>
      </c>
      <c r="Q63" s="34">
        <v>94.2</v>
      </c>
      <c r="R63" s="25"/>
      <c r="S63" s="40">
        <f t="shared" si="6"/>
        <v>2.7014999999991574E-2</v>
      </c>
      <c r="T63" s="24">
        <v>0</v>
      </c>
      <c r="U63" s="24">
        <v>0</v>
      </c>
    </row>
    <row r="64" spans="1:21" ht="15.75" x14ac:dyDescent="0.25">
      <c r="A64" s="15">
        <v>120</v>
      </c>
      <c r="B64" s="15">
        <v>3</v>
      </c>
      <c r="C64" s="16"/>
      <c r="D64" s="17">
        <v>7942</v>
      </c>
      <c r="E64" s="17">
        <v>7962</v>
      </c>
      <c r="F64" s="18">
        <f t="shared" si="0"/>
        <v>20</v>
      </c>
      <c r="G64" s="17"/>
      <c r="H64" s="17"/>
      <c r="I64" s="17">
        <f t="shared" si="1"/>
        <v>0</v>
      </c>
      <c r="J64" s="29">
        <v>6</v>
      </c>
      <c r="K64" s="19">
        <v>3.61</v>
      </c>
      <c r="L64" s="20">
        <f t="shared" si="2"/>
        <v>120</v>
      </c>
      <c r="M64" s="20">
        <v>84</v>
      </c>
      <c r="N64" s="21">
        <f t="shared" si="8"/>
        <v>204</v>
      </c>
      <c r="O64" s="22">
        <f t="shared" si="4"/>
        <v>9.18</v>
      </c>
      <c r="P64" s="27">
        <f t="shared" si="7"/>
        <v>213.18</v>
      </c>
      <c r="Q64" s="28"/>
      <c r="R64" s="25"/>
      <c r="S64" s="40">
        <f t="shared" si="6"/>
        <v>-213.18</v>
      </c>
      <c r="T64" s="24">
        <v>204</v>
      </c>
      <c r="U64" s="24">
        <v>9.18</v>
      </c>
    </row>
    <row r="65" spans="1:21" ht="15.75" x14ac:dyDescent="0.25">
      <c r="A65" s="15">
        <v>123</v>
      </c>
      <c r="B65" s="15">
        <v>3</v>
      </c>
      <c r="C65" s="16"/>
      <c r="D65" s="17">
        <v>3</v>
      </c>
      <c r="E65" s="17">
        <v>3</v>
      </c>
      <c r="F65" s="18">
        <f t="shared" si="0"/>
        <v>0</v>
      </c>
      <c r="G65" s="17">
        <v>2</v>
      </c>
      <c r="H65" s="17">
        <v>2</v>
      </c>
      <c r="I65" s="18">
        <f t="shared" si="1"/>
        <v>0</v>
      </c>
      <c r="J65" s="29">
        <v>6</v>
      </c>
      <c r="K65" s="19">
        <v>3.61</v>
      </c>
      <c r="L65" s="20">
        <f t="shared" si="2"/>
        <v>0</v>
      </c>
      <c r="M65" s="20">
        <v>0</v>
      </c>
      <c r="N65" s="21">
        <f t="shared" si="8"/>
        <v>0</v>
      </c>
      <c r="O65" s="22">
        <f t="shared" si="4"/>
        <v>0</v>
      </c>
      <c r="P65" s="27">
        <f t="shared" si="7"/>
        <v>0</v>
      </c>
      <c r="Q65" s="28"/>
      <c r="R65" s="25"/>
      <c r="S65" s="40">
        <f t="shared" si="6"/>
        <v>0</v>
      </c>
      <c r="T65" s="24">
        <v>0</v>
      </c>
      <c r="U65" s="24">
        <v>0</v>
      </c>
    </row>
    <row r="66" spans="1:21" ht="15.75" x14ac:dyDescent="0.25">
      <c r="A66" s="15">
        <v>124</v>
      </c>
      <c r="B66" s="15">
        <v>6</v>
      </c>
      <c r="C66" s="16"/>
      <c r="D66" s="17">
        <v>137</v>
      </c>
      <c r="E66" s="17">
        <v>137</v>
      </c>
      <c r="F66" s="18">
        <f t="shared" ref="F66:F109" si="9">E66-D66</f>
        <v>0</v>
      </c>
      <c r="G66" s="17">
        <v>1</v>
      </c>
      <c r="H66" s="17">
        <v>1</v>
      </c>
      <c r="I66" s="18">
        <f t="shared" ref="I66:I109" si="10">H66-G66</f>
        <v>0</v>
      </c>
      <c r="J66" s="19">
        <v>6.73</v>
      </c>
      <c r="K66" s="19">
        <v>3.61</v>
      </c>
      <c r="L66" s="20">
        <f t="shared" ref="L66:L88" si="11">F66*J66+K66*I66</f>
        <v>0</v>
      </c>
      <c r="M66" s="20">
        <v>0</v>
      </c>
      <c r="N66" s="21">
        <f t="shared" si="8"/>
        <v>0</v>
      </c>
      <c r="O66" s="22">
        <f t="shared" ref="O66:O109" si="12">L66*0.0765</f>
        <v>0</v>
      </c>
      <c r="P66" s="27">
        <f t="shared" si="7"/>
        <v>0</v>
      </c>
      <c r="Q66" s="28"/>
      <c r="R66" s="44"/>
      <c r="S66" s="40">
        <f t="shared" si="6"/>
        <v>0</v>
      </c>
      <c r="T66" s="24">
        <v>0</v>
      </c>
      <c r="U66" s="24">
        <v>0</v>
      </c>
    </row>
    <row r="67" spans="1:21" ht="15.75" x14ac:dyDescent="0.25">
      <c r="A67" s="15">
        <v>125</v>
      </c>
      <c r="B67" s="15">
        <v>6</v>
      </c>
      <c r="C67" s="16"/>
      <c r="D67" s="17">
        <v>2</v>
      </c>
      <c r="E67" s="17">
        <v>2</v>
      </c>
      <c r="F67" s="18">
        <f t="shared" si="9"/>
        <v>0</v>
      </c>
      <c r="G67" s="18"/>
      <c r="H67" s="18"/>
      <c r="I67" s="18">
        <f t="shared" si="10"/>
        <v>0</v>
      </c>
      <c r="J67" s="29">
        <v>6</v>
      </c>
      <c r="K67" s="19">
        <v>3.61</v>
      </c>
      <c r="L67" s="20">
        <f t="shared" si="11"/>
        <v>0</v>
      </c>
      <c r="M67" s="20">
        <v>0</v>
      </c>
      <c r="N67" s="21">
        <f t="shared" si="8"/>
        <v>0</v>
      </c>
      <c r="O67" s="22">
        <f t="shared" si="12"/>
        <v>0</v>
      </c>
      <c r="P67" s="27">
        <f t="shared" si="7"/>
        <v>0</v>
      </c>
      <c r="Q67" s="28"/>
      <c r="R67" s="25"/>
      <c r="S67" s="40">
        <f t="shared" ref="S67:S109" si="13">Q67-P67</f>
        <v>0</v>
      </c>
      <c r="T67" s="24">
        <v>0</v>
      </c>
      <c r="U67" s="24">
        <v>0</v>
      </c>
    </row>
    <row r="68" spans="1:21" ht="15.75" x14ac:dyDescent="0.25">
      <c r="A68" s="15">
        <v>128</v>
      </c>
      <c r="B68" s="15">
        <v>6</v>
      </c>
      <c r="C68" s="16"/>
      <c r="D68" s="17">
        <v>33761</v>
      </c>
      <c r="E68" s="17">
        <v>33845</v>
      </c>
      <c r="F68" s="18">
        <f t="shared" si="9"/>
        <v>84</v>
      </c>
      <c r="G68" s="17"/>
      <c r="H68" s="17"/>
      <c r="I68" s="17">
        <f t="shared" si="10"/>
        <v>0</v>
      </c>
      <c r="J68" s="29">
        <v>6</v>
      </c>
      <c r="K68" s="19">
        <v>3.61</v>
      </c>
      <c r="L68" s="20">
        <f t="shared" si="11"/>
        <v>504</v>
      </c>
      <c r="M68" s="20">
        <v>0</v>
      </c>
      <c r="N68" s="21">
        <f t="shared" si="8"/>
        <v>504</v>
      </c>
      <c r="O68" s="22">
        <f t="shared" si="12"/>
        <v>38.555999999999997</v>
      </c>
      <c r="P68" s="27">
        <f t="shared" si="7"/>
        <v>542.55600000000004</v>
      </c>
      <c r="Q68" s="34"/>
      <c r="R68" s="25"/>
      <c r="S68" s="40">
        <f t="shared" si="13"/>
        <v>-542.55600000000004</v>
      </c>
      <c r="T68" s="26">
        <v>504</v>
      </c>
      <c r="U68" s="26">
        <v>38.555999999999997</v>
      </c>
    </row>
    <row r="69" spans="1:21" ht="15.75" x14ac:dyDescent="0.25">
      <c r="A69" s="15">
        <v>129</v>
      </c>
      <c r="B69" s="15">
        <v>6</v>
      </c>
      <c r="C69" s="16"/>
      <c r="D69" s="17">
        <v>13885</v>
      </c>
      <c r="E69" s="17">
        <v>14360</v>
      </c>
      <c r="F69" s="18">
        <f t="shared" si="9"/>
        <v>475</v>
      </c>
      <c r="G69" s="17">
        <v>6444</v>
      </c>
      <c r="H69" s="17">
        <v>6620</v>
      </c>
      <c r="I69" s="18">
        <f t="shared" si="10"/>
        <v>176</v>
      </c>
      <c r="J69" s="19">
        <v>6.73</v>
      </c>
      <c r="K69" s="19">
        <v>3.61</v>
      </c>
      <c r="L69" s="20">
        <f t="shared" si="11"/>
        <v>3832.11</v>
      </c>
      <c r="M69" s="20">
        <v>-3.0000000000200089E-2</v>
      </c>
      <c r="N69" s="21">
        <f t="shared" si="8"/>
        <v>3832.08</v>
      </c>
      <c r="O69" s="22">
        <f t="shared" si="12"/>
        <v>293.15641499999998</v>
      </c>
      <c r="P69" s="27">
        <f t="shared" si="7"/>
        <v>4125.2364150000003</v>
      </c>
      <c r="Q69" s="34"/>
      <c r="R69" s="25"/>
      <c r="S69" s="40">
        <f t="shared" si="13"/>
        <v>-4125.2364150000003</v>
      </c>
      <c r="T69" s="26">
        <v>3832.08</v>
      </c>
      <c r="U69" s="26">
        <v>293.15641499999998</v>
      </c>
    </row>
    <row r="70" spans="1:21" ht="15.75" x14ac:dyDescent="0.25">
      <c r="A70" s="15">
        <v>130</v>
      </c>
      <c r="B70" s="15">
        <v>6</v>
      </c>
      <c r="C70" s="16"/>
      <c r="D70" s="17">
        <v>7797</v>
      </c>
      <c r="E70" s="17">
        <v>8079</v>
      </c>
      <c r="F70" s="18">
        <f t="shared" si="9"/>
        <v>282</v>
      </c>
      <c r="G70" s="17">
        <v>4350</v>
      </c>
      <c r="H70" s="17">
        <v>4388</v>
      </c>
      <c r="I70" s="18">
        <f t="shared" si="10"/>
        <v>38</v>
      </c>
      <c r="J70" s="19">
        <v>6.73</v>
      </c>
      <c r="K70" s="19">
        <v>3.61</v>
      </c>
      <c r="L70" s="20">
        <f t="shared" si="11"/>
        <v>2035.0400000000002</v>
      </c>
      <c r="M70" s="20">
        <v>9.9999999999909051E-3</v>
      </c>
      <c r="N70" s="21">
        <f t="shared" si="8"/>
        <v>2035.0500000000002</v>
      </c>
      <c r="O70" s="22">
        <f t="shared" si="12"/>
        <v>155.68056000000001</v>
      </c>
      <c r="P70" s="27">
        <f t="shared" ref="P70:P109" si="14">N70+O70</f>
        <v>2190.73056</v>
      </c>
      <c r="Q70" s="34">
        <v>2190.6999999999998</v>
      </c>
      <c r="R70" s="25"/>
      <c r="S70" s="40">
        <f t="shared" si="13"/>
        <v>-3.0560000000150467E-2</v>
      </c>
      <c r="T70" s="24">
        <v>0</v>
      </c>
      <c r="U70" s="24">
        <v>0</v>
      </c>
    </row>
    <row r="71" spans="1:21" ht="15.75" x14ac:dyDescent="0.25">
      <c r="A71" s="15">
        <v>131</v>
      </c>
      <c r="B71" s="15">
        <v>6</v>
      </c>
      <c r="C71" s="16"/>
      <c r="D71" s="17">
        <v>20027</v>
      </c>
      <c r="E71" s="17">
        <v>20374</v>
      </c>
      <c r="F71" s="18">
        <f t="shared" si="9"/>
        <v>347</v>
      </c>
      <c r="G71" s="17">
        <v>12029</v>
      </c>
      <c r="H71" s="17">
        <v>12128</v>
      </c>
      <c r="I71" s="18">
        <f t="shared" si="10"/>
        <v>99</v>
      </c>
      <c r="J71" s="19">
        <v>6.73</v>
      </c>
      <c r="K71" s="19">
        <v>3.61</v>
      </c>
      <c r="L71" s="20">
        <f t="shared" si="11"/>
        <v>2692.7</v>
      </c>
      <c r="M71" s="20">
        <v>0.59000000000060027</v>
      </c>
      <c r="N71" s="21">
        <f t="shared" si="8"/>
        <v>2693.2900000000004</v>
      </c>
      <c r="O71" s="22">
        <f t="shared" si="12"/>
        <v>205.99154999999999</v>
      </c>
      <c r="P71" s="27">
        <f t="shared" si="14"/>
        <v>2899.2815500000006</v>
      </c>
      <c r="Q71" s="34">
        <v>2899</v>
      </c>
      <c r="R71" s="25"/>
      <c r="S71" s="40">
        <f t="shared" si="13"/>
        <v>-0.28155000000060681</v>
      </c>
      <c r="T71" s="24">
        <v>0</v>
      </c>
      <c r="U71" s="24">
        <v>0</v>
      </c>
    </row>
    <row r="72" spans="1:21" ht="15.75" x14ac:dyDescent="0.25">
      <c r="A72" s="15">
        <v>133</v>
      </c>
      <c r="B72" s="15">
        <v>5</v>
      </c>
      <c r="C72" s="16"/>
      <c r="D72" s="17">
        <v>3761</v>
      </c>
      <c r="E72" s="17">
        <v>4149</v>
      </c>
      <c r="F72" s="18">
        <f t="shared" si="9"/>
        <v>388</v>
      </c>
      <c r="G72" s="17">
        <v>1196</v>
      </c>
      <c r="H72" s="17">
        <v>1378</v>
      </c>
      <c r="I72" s="18">
        <f t="shared" si="10"/>
        <v>182</v>
      </c>
      <c r="J72" s="19">
        <v>6.73</v>
      </c>
      <c r="K72" s="19">
        <v>3.61</v>
      </c>
      <c r="L72" s="20">
        <f t="shared" si="11"/>
        <v>3268.26</v>
      </c>
      <c r="M72" s="20">
        <v>-0.21999999999934516</v>
      </c>
      <c r="N72" s="21">
        <f t="shared" si="8"/>
        <v>3268.0400000000009</v>
      </c>
      <c r="O72" s="22">
        <f t="shared" si="12"/>
        <v>250.02189000000001</v>
      </c>
      <c r="P72" s="27">
        <f t="shared" si="14"/>
        <v>3518.0618900000009</v>
      </c>
      <c r="Q72" s="34">
        <v>3519</v>
      </c>
      <c r="R72" s="25"/>
      <c r="S72" s="40">
        <f t="shared" si="13"/>
        <v>0.93810999999914202</v>
      </c>
      <c r="T72" s="24">
        <v>0</v>
      </c>
      <c r="U72" s="24">
        <v>0</v>
      </c>
    </row>
    <row r="73" spans="1:21" ht="15.75" x14ac:dyDescent="0.25">
      <c r="A73" s="15">
        <v>134</v>
      </c>
      <c r="B73" s="15">
        <v>5</v>
      </c>
      <c r="C73" s="16"/>
      <c r="D73" s="17">
        <v>6024</v>
      </c>
      <c r="E73" s="17">
        <v>6159</v>
      </c>
      <c r="F73" s="18">
        <f t="shared" si="9"/>
        <v>135</v>
      </c>
      <c r="G73" s="18"/>
      <c r="H73" s="18"/>
      <c r="I73" s="18">
        <f t="shared" si="10"/>
        <v>0</v>
      </c>
      <c r="J73" s="29">
        <v>6</v>
      </c>
      <c r="K73" s="19">
        <v>3.61</v>
      </c>
      <c r="L73" s="20">
        <f t="shared" si="11"/>
        <v>810</v>
      </c>
      <c r="M73" s="20">
        <v>0</v>
      </c>
      <c r="N73" s="21">
        <f t="shared" si="8"/>
        <v>810</v>
      </c>
      <c r="O73" s="22">
        <f t="shared" si="12"/>
        <v>61.964999999999996</v>
      </c>
      <c r="P73" s="27">
        <f t="shared" si="14"/>
        <v>871.96500000000003</v>
      </c>
      <c r="Q73" s="34">
        <v>872</v>
      </c>
      <c r="R73" s="25"/>
      <c r="S73" s="40">
        <f t="shared" si="13"/>
        <v>3.4999999999968168E-2</v>
      </c>
      <c r="T73" s="24">
        <v>0</v>
      </c>
      <c r="U73" s="24">
        <v>0</v>
      </c>
    </row>
    <row r="74" spans="1:21" ht="15.75" x14ac:dyDescent="0.25">
      <c r="A74" s="15">
        <v>135</v>
      </c>
      <c r="B74" s="15">
        <v>5</v>
      </c>
      <c r="C74" s="16"/>
      <c r="D74" s="17">
        <v>99</v>
      </c>
      <c r="E74" s="17">
        <v>100</v>
      </c>
      <c r="F74" s="18">
        <f t="shared" si="9"/>
        <v>1</v>
      </c>
      <c r="G74" s="18"/>
      <c r="H74" s="18"/>
      <c r="I74" s="18">
        <f t="shared" si="10"/>
        <v>0</v>
      </c>
      <c r="J74" s="29">
        <v>6</v>
      </c>
      <c r="K74" s="19">
        <v>3.61</v>
      </c>
      <c r="L74" s="20">
        <f t="shared" si="11"/>
        <v>6</v>
      </c>
      <c r="M74" s="20">
        <v>0</v>
      </c>
      <c r="N74" s="21">
        <f t="shared" si="8"/>
        <v>6</v>
      </c>
      <c r="O74" s="22">
        <f t="shared" si="12"/>
        <v>0.45899999999999996</v>
      </c>
      <c r="P74" s="27">
        <f t="shared" si="14"/>
        <v>6.4589999999999996</v>
      </c>
      <c r="Q74" s="28"/>
      <c r="R74" s="25"/>
      <c r="S74" s="40">
        <f t="shared" si="13"/>
        <v>-6.4589999999999996</v>
      </c>
      <c r="T74" s="26">
        <v>6</v>
      </c>
      <c r="U74" s="26">
        <v>0.45899999999999996</v>
      </c>
    </row>
    <row r="75" spans="1:21" ht="15.75" x14ac:dyDescent="0.25">
      <c r="A75" s="15">
        <v>139</v>
      </c>
      <c r="B75" s="15">
        <v>4</v>
      </c>
      <c r="C75" s="16"/>
      <c r="D75" s="17">
        <v>68584</v>
      </c>
      <c r="E75" s="17">
        <v>69104</v>
      </c>
      <c r="F75" s="18">
        <f t="shared" si="9"/>
        <v>520</v>
      </c>
      <c r="G75" s="17">
        <v>31251</v>
      </c>
      <c r="H75" s="17">
        <v>31501</v>
      </c>
      <c r="I75" s="18">
        <f t="shared" si="10"/>
        <v>250</v>
      </c>
      <c r="J75" s="19">
        <v>6.73</v>
      </c>
      <c r="K75" s="19">
        <v>3.61</v>
      </c>
      <c r="L75" s="20">
        <f t="shared" si="11"/>
        <v>4402.1000000000004</v>
      </c>
      <c r="M75" s="20">
        <v>0</v>
      </c>
      <c r="N75" s="21">
        <f t="shared" si="8"/>
        <v>4402.1000000000004</v>
      </c>
      <c r="O75" s="22">
        <f t="shared" si="12"/>
        <v>336.76065</v>
      </c>
      <c r="P75" s="27">
        <f t="shared" si="14"/>
        <v>4738.8606500000005</v>
      </c>
      <c r="Q75" s="42">
        <v>4738.8999999999996</v>
      </c>
      <c r="R75" s="25"/>
      <c r="S75" s="40">
        <f t="shared" si="13"/>
        <v>3.9349999999103602E-2</v>
      </c>
      <c r="T75" s="24">
        <v>0</v>
      </c>
      <c r="U75" s="24">
        <v>0</v>
      </c>
    </row>
    <row r="76" spans="1:21" ht="15.75" x14ac:dyDescent="0.25">
      <c r="A76" s="15">
        <v>140</v>
      </c>
      <c r="B76" s="15">
        <v>4</v>
      </c>
      <c r="C76" s="16"/>
      <c r="D76" s="17">
        <v>8</v>
      </c>
      <c r="E76" s="17">
        <v>8</v>
      </c>
      <c r="F76" s="18">
        <f t="shared" si="9"/>
        <v>0</v>
      </c>
      <c r="G76" s="17"/>
      <c r="H76" s="17"/>
      <c r="I76" s="17">
        <f t="shared" si="10"/>
        <v>0</v>
      </c>
      <c r="J76" s="19">
        <v>6.73</v>
      </c>
      <c r="K76" s="19">
        <v>3.61</v>
      </c>
      <c r="L76" s="20">
        <f t="shared" si="11"/>
        <v>0</v>
      </c>
      <c r="M76" s="20">
        <v>53.84</v>
      </c>
      <c r="N76" s="21">
        <f t="shared" si="8"/>
        <v>53.84</v>
      </c>
      <c r="O76" s="22">
        <f t="shared" si="12"/>
        <v>0</v>
      </c>
      <c r="P76" s="27">
        <f t="shared" si="14"/>
        <v>53.84</v>
      </c>
      <c r="Q76" s="28"/>
      <c r="R76" s="25" t="s">
        <v>26</v>
      </c>
      <c r="S76" s="40">
        <v>53.84</v>
      </c>
      <c r="T76" s="26">
        <v>53.84</v>
      </c>
      <c r="U76" s="24">
        <v>0</v>
      </c>
    </row>
    <row r="77" spans="1:21" ht="15.75" x14ac:dyDescent="0.25">
      <c r="A77" s="15">
        <v>141</v>
      </c>
      <c r="B77" s="15">
        <v>4</v>
      </c>
      <c r="C77" s="16"/>
      <c r="D77" s="17">
        <v>97</v>
      </c>
      <c r="E77" s="17">
        <v>149</v>
      </c>
      <c r="F77" s="18">
        <f t="shared" si="9"/>
        <v>52</v>
      </c>
      <c r="G77" s="18">
        <v>41</v>
      </c>
      <c r="H77" s="18">
        <v>55</v>
      </c>
      <c r="I77" s="18">
        <f t="shared" si="10"/>
        <v>14</v>
      </c>
      <c r="J77" s="19">
        <v>6.73</v>
      </c>
      <c r="K77" s="19">
        <v>3.61</v>
      </c>
      <c r="L77" s="20">
        <f t="shared" si="11"/>
        <v>400.50000000000006</v>
      </c>
      <c r="M77" s="20">
        <v>0</v>
      </c>
      <c r="N77" s="21">
        <f t="shared" si="8"/>
        <v>400.50000000000006</v>
      </c>
      <c r="O77" s="22">
        <f t="shared" si="12"/>
        <v>30.638250000000003</v>
      </c>
      <c r="P77" s="27">
        <f t="shared" si="14"/>
        <v>431.13825000000008</v>
      </c>
      <c r="Q77" s="42">
        <v>431.1</v>
      </c>
      <c r="R77" s="25"/>
      <c r="S77" s="40">
        <f t="shared" si="13"/>
        <v>-3.8250000000061846E-2</v>
      </c>
      <c r="T77" s="24">
        <v>0</v>
      </c>
      <c r="U77" s="24">
        <v>0</v>
      </c>
    </row>
    <row r="78" spans="1:21" ht="15.75" x14ac:dyDescent="0.25">
      <c r="A78" s="15">
        <v>144</v>
      </c>
      <c r="B78" s="15">
        <v>4</v>
      </c>
      <c r="C78" s="16"/>
      <c r="D78" s="17">
        <v>1</v>
      </c>
      <c r="E78" s="17">
        <v>1</v>
      </c>
      <c r="F78" s="18">
        <f t="shared" si="9"/>
        <v>0</v>
      </c>
      <c r="G78" s="17">
        <v>0</v>
      </c>
      <c r="H78" s="17">
        <v>0</v>
      </c>
      <c r="I78" s="18">
        <f t="shared" si="10"/>
        <v>0</v>
      </c>
      <c r="J78" s="19">
        <v>6.73</v>
      </c>
      <c r="K78" s="19">
        <v>3.61</v>
      </c>
      <c r="L78" s="20">
        <f t="shared" si="11"/>
        <v>0</v>
      </c>
      <c r="M78" s="20">
        <v>0</v>
      </c>
      <c r="N78" s="21">
        <f t="shared" ref="N78:N109" si="15">L78+M78</f>
        <v>0</v>
      </c>
      <c r="O78" s="22">
        <f t="shared" si="12"/>
        <v>0</v>
      </c>
      <c r="P78" s="27">
        <f t="shared" si="14"/>
        <v>0</v>
      </c>
      <c r="Q78" s="28"/>
      <c r="R78" s="25"/>
      <c r="S78" s="40">
        <f t="shared" si="13"/>
        <v>0</v>
      </c>
      <c r="T78" s="24">
        <v>0</v>
      </c>
      <c r="U78" s="24">
        <v>0</v>
      </c>
    </row>
    <row r="79" spans="1:21" ht="15.75" x14ac:dyDescent="0.25">
      <c r="A79" s="15">
        <v>145</v>
      </c>
      <c r="B79" s="15">
        <v>4</v>
      </c>
      <c r="C79" s="16"/>
      <c r="D79" s="17">
        <v>1951</v>
      </c>
      <c r="E79" s="17">
        <v>2052</v>
      </c>
      <c r="F79" s="18">
        <f t="shared" si="9"/>
        <v>101</v>
      </c>
      <c r="G79" s="17">
        <v>1238</v>
      </c>
      <c r="H79" s="17">
        <v>1292</v>
      </c>
      <c r="I79" s="18">
        <f t="shared" si="10"/>
        <v>54</v>
      </c>
      <c r="J79" s="19">
        <v>6.73</v>
      </c>
      <c r="K79" s="19">
        <v>3.61</v>
      </c>
      <c r="L79" s="45">
        <f t="shared" si="11"/>
        <v>874.67000000000007</v>
      </c>
      <c r="M79" s="45">
        <v>1.999999999998181E-2</v>
      </c>
      <c r="N79" s="21">
        <f t="shared" si="15"/>
        <v>874.69</v>
      </c>
      <c r="O79" s="22">
        <f t="shared" si="12"/>
        <v>66.912255000000002</v>
      </c>
      <c r="P79" s="27">
        <f t="shared" si="14"/>
        <v>941.60225500000001</v>
      </c>
      <c r="Q79" s="32">
        <v>941.6</v>
      </c>
      <c r="R79" s="25"/>
      <c r="S79" s="40">
        <f t="shared" si="13"/>
        <v>-2.2549999999910142E-3</v>
      </c>
      <c r="T79" s="24">
        <v>0</v>
      </c>
      <c r="U79" s="24">
        <v>0</v>
      </c>
    </row>
    <row r="80" spans="1:21" ht="15.75" x14ac:dyDescent="0.25">
      <c r="A80" s="15">
        <v>149</v>
      </c>
      <c r="B80" s="15">
        <v>3</v>
      </c>
      <c r="C80" s="16"/>
      <c r="D80" s="17">
        <v>551</v>
      </c>
      <c r="E80" s="17">
        <v>554</v>
      </c>
      <c r="F80" s="18">
        <f t="shared" si="9"/>
        <v>3</v>
      </c>
      <c r="G80" s="17">
        <v>122</v>
      </c>
      <c r="H80" s="17">
        <v>123</v>
      </c>
      <c r="I80" s="17">
        <f t="shared" si="10"/>
        <v>1</v>
      </c>
      <c r="J80" s="19">
        <v>6.73</v>
      </c>
      <c r="K80" s="19">
        <v>3.61</v>
      </c>
      <c r="L80" s="20">
        <f t="shared" si="11"/>
        <v>23.8</v>
      </c>
      <c r="M80" s="20">
        <v>1.9699999999999918</v>
      </c>
      <c r="N80" s="21">
        <f t="shared" si="15"/>
        <v>25.769999999999992</v>
      </c>
      <c r="O80" s="22">
        <f t="shared" si="12"/>
        <v>1.8207</v>
      </c>
      <c r="P80" s="27">
        <f t="shared" si="14"/>
        <v>27.590699999999991</v>
      </c>
      <c r="Q80" s="28"/>
      <c r="R80" s="25"/>
      <c r="S80" s="40">
        <f t="shared" si="13"/>
        <v>-27.590699999999991</v>
      </c>
      <c r="T80" s="26">
        <v>25.77</v>
      </c>
      <c r="U80" s="26">
        <v>1.8207</v>
      </c>
    </row>
    <row r="81" spans="1:21" ht="15.75" x14ac:dyDescent="0.25">
      <c r="A81" s="15">
        <v>151</v>
      </c>
      <c r="B81" s="15">
        <v>3</v>
      </c>
      <c r="C81" s="16"/>
      <c r="D81" s="17">
        <v>0</v>
      </c>
      <c r="E81" s="17">
        <v>0</v>
      </c>
      <c r="F81" s="18">
        <f t="shared" si="9"/>
        <v>0</v>
      </c>
      <c r="G81" s="17">
        <v>0</v>
      </c>
      <c r="H81" s="17">
        <v>0</v>
      </c>
      <c r="I81" s="18">
        <f t="shared" si="10"/>
        <v>0</v>
      </c>
      <c r="J81" s="19">
        <v>6.73</v>
      </c>
      <c r="K81" s="19">
        <v>3.61</v>
      </c>
      <c r="L81" s="20">
        <f t="shared" si="11"/>
        <v>0</v>
      </c>
      <c r="M81" s="20">
        <v>0</v>
      </c>
      <c r="N81" s="21">
        <f t="shared" si="15"/>
        <v>0</v>
      </c>
      <c r="O81" s="22">
        <f t="shared" si="12"/>
        <v>0</v>
      </c>
      <c r="P81" s="27">
        <f t="shared" si="14"/>
        <v>0</v>
      </c>
      <c r="Q81" s="28"/>
      <c r="R81" s="25"/>
      <c r="S81" s="40">
        <f t="shared" si="13"/>
        <v>0</v>
      </c>
      <c r="T81" s="24">
        <v>0</v>
      </c>
      <c r="U81" s="24">
        <v>0</v>
      </c>
    </row>
    <row r="82" spans="1:21" ht="15.75" x14ac:dyDescent="0.25">
      <c r="A82" s="15">
        <v>152</v>
      </c>
      <c r="B82" s="15">
        <v>3</v>
      </c>
      <c r="C82" s="16"/>
      <c r="D82" s="17">
        <v>3811</v>
      </c>
      <c r="E82" s="17">
        <v>3867</v>
      </c>
      <c r="F82" s="18">
        <f t="shared" si="9"/>
        <v>56</v>
      </c>
      <c r="G82" s="17">
        <v>1650</v>
      </c>
      <c r="H82" s="17">
        <v>1668</v>
      </c>
      <c r="I82" s="18">
        <f t="shared" si="10"/>
        <v>18</v>
      </c>
      <c r="J82" s="19">
        <v>6.73</v>
      </c>
      <c r="K82" s="19">
        <v>3.61</v>
      </c>
      <c r="L82" s="20">
        <f t="shared" si="11"/>
        <v>441.86</v>
      </c>
      <c r="M82" s="20">
        <v>-0.29999999999972715</v>
      </c>
      <c r="N82" s="21">
        <f t="shared" si="15"/>
        <v>441.56000000000029</v>
      </c>
      <c r="O82" s="22">
        <f t="shared" si="12"/>
        <v>33.802289999999999</v>
      </c>
      <c r="P82" s="27">
        <f t="shared" si="14"/>
        <v>475.36229000000026</v>
      </c>
      <c r="Q82" s="34">
        <v>500</v>
      </c>
      <c r="R82" s="25"/>
      <c r="S82" s="40">
        <f t="shared" si="13"/>
        <v>24.637709999999743</v>
      </c>
      <c r="T82" s="24">
        <v>-25</v>
      </c>
      <c r="U82" s="24">
        <v>0</v>
      </c>
    </row>
    <row r="83" spans="1:21" ht="15.75" x14ac:dyDescent="0.25">
      <c r="A83" s="15">
        <v>153</v>
      </c>
      <c r="B83" s="15">
        <v>3</v>
      </c>
      <c r="C83" s="16"/>
      <c r="D83" s="17">
        <v>1766</v>
      </c>
      <c r="E83" s="17">
        <v>1915</v>
      </c>
      <c r="F83" s="18">
        <f t="shared" si="9"/>
        <v>149</v>
      </c>
      <c r="G83" s="17">
        <v>695</v>
      </c>
      <c r="H83" s="17">
        <v>713</v>
      </c>
      <c r="I83" s="17">
        <f t="shared" si="10"/>
        <v>18</v>
      </c>
      <c r="J83" s="19">
        <v>6.73</v>
      </c>
      <c r="K83" s="19">
        <v>3.61</v>
      </c>
      <c r="L83" s="20">
        <f t="shared" si="11"/>
        <v>1067.75</v>
      </c>
      <c r="M83" s="20">
        <v>-3.999999999996362E-2</v>
      </c>
      <c r="N83" s="21">
        <f t="shared" si="15"/>
        <v>1067.71</v>
      </c>
      <c r="O83" s="22">
        <f t="shared" si="12"/>
        <v>81.682874999999996</v>
      </c>
      <c r="P83" s="27">
        <f t="shared" si="14"/>
        <v>1149.392875</v>
      </c>
      <c r="Q83" s="32">
        <v>1149.4000000000001</v>
      </c>
      <c r="R83" s="25"/>
      <c r="S83" s="40">
        <f t="shared" si="13"/>
        <v>7.1250000000873115E-3</v>
      </c>
      <c r="T83" s="24">
        <v>0</v>
      </c>
      <c r="U83" s="24">
        <v>0</v>
      </c>
    </row>
    <row r="84" spans="1:21" ht="15.75" x14ac:dyDescent="0.25">
      <c r="A84" s="15">
        <v>156</v>
      </c>
      <c r="B84" s="15">
        <v>3</v>
      </c>
      <c r="C84" s="16"/>
      <c r="D84" s="17">
        <v>5698</v>
      </c>
      <c r="E84" s="17">
        <v>5937</v>
      </c>
      <c r="F84" s="18">
        <f t="shared" si="9"/>
        <v>239</v>
      </c>
      <c r="G84" s="17">
        <v>2965</v>
      </c>
      <c r="H84" s="17">
        <v>3020</v>
      </c>
      <c r="I84" s="18">
        <f t="shared" si="10"/>
        <v>55</v>
      </c>
      <c r="J84" s="19">
        <v>6.73</v>
      </c>
      <c r="K84" s="19">
        <v>3.61</v>
      </c>
      <c r="L84" s="20">
        <f t="shared" si="11"/>
        <v>1807.02</v>
      </c>
      <c r="M84" s="20">
        <v>0</v>
      </c>
      <c r="N84" s="21">
        <f t="shared" si="15"/>
        <v>1807.02</v>
      </c>
      <c r="O84" s="22">
        <f t="shared" si="12"/>
        <v>138.23703</v>
      </c>
      <c r="P84" s="27">
        <f t="shared" si="14"/>
        <v>1945.25703</v>
      </c>
      <c r="Q84" s="32">
        <v>1945.3</v>
      </c>
      <c r="R84" s="25"/>
      <c r="S84" s="40">
        <f t="shared" si="13"/>
        <v>4.2969999999968422E-2</v>
      </c>
      <c r="T84" s="24">
        <v>0</v>
      </c>
      <c r="U84" s="24">
        <v>0</v>
      </c>
    </row>
    <row r="85" spans="1:21" ht="15.75" x14ac:dyDescent="0.25">
      <c r="A85" s="15">
        <v>157</v>
      </c>
      <c r="B85" s="15">
        <v>3</v>
      </c>
      <c r="C85" s="16"/>
      <c r="D85" s="17">
        <v>3783</v>
      </c>
      <c r="E85" s="17">
        <v>3936</v>
      </c>
      <c r="F85" s="18">
        <f t="shared" si="9"/>
        <v>153</v>
      </c>
      <c r="G85" s="17">
        <v>2727</v>
      </c>
      <c r="H85" s="17">
        <v>2813</v>
      </c>
      <c r="I85" s="18">
        <f t="shared" si="10"/>
        <v>86</v>
      </c>
      <c r="J85" s="19">
        <v>6.73</v>
      </c>
      <c r="K85" s="19">
        <v>3.61</v>
      </c>
      <c r="L85" s="20">
        <f t="shared" si="11"/>
        <v>1340.15</v>
      </c>
      <c r="M85" s="20">
        <v>2.0300000000002001</v>
      </c>
      <c r="N85" s="21">
        <f t="shared" si="15"/>
        <v>1342.1800000000003</v>
      </c>
      <c r="O85" s="22">
        <f t="shared" si="12"/>
        <v>102.52147500000001</v>
      </c>
      <c r="P85" s="27">
        <f t="shared" si="14"/>
        <v>1444.7014750000003</v>
      </c>
      <c r="Q85" s="28">
        <v>1444.7</v>
      </c>
      <c r="R85" s="25"/>
      <c r="S85" s="40">
        <f t="shared" si="13"/>
        <v>-1.4750000002550223E-3</v>
      </c>
      <c r="T85" s="24">
        <v>0</v>
      </c>
      <c r="U85" s="24">
        <v>0</v>
      </c>
    </row>
    <row r="86" spans="1:21" ht="15.75" x14ac:dyDescent="0.25">
      <c r="A86" s="15">
        <v>158</v>
      </c>
      <c r="B86" s="15">
        <v>3</v>
      </c>
      <c r="C86" s="16"/>
      <c r="D86" s="17">
        <v>16641</v>
      </c>
      <c r="E86" s="17">
        <v>16747</v>
      </c>
      <c r="F86" s="18">
        <f t="shared" si="9"/>
        <v>106</v>
      </c>
      <c r="G86" s="17">
        <v>11751</v>
      </c>
      <c r="H86" s="17">
        <v>11771</v>
      </c>
      <c r="I86" s="17">
        <f t="shared" si="10"/>
        <v>20</v>
      </c>
      <c r="J86" s="19">
        <v>6.73</v>
      </c>
      <c r="K86" s="19">
        <v>3.61</v>
      </c>
      <c r="L86" s="20">
        <f t="shared" si="11"/>
        <v>785.58</v>
      </c>
      <c r="M86" s="20">
        <v>-0.34999999999990905</v>
      </c>
      <c r="N86" s="21">
        <f t="shared" si="15"/>
        <v>785.23000000000013</v>
      </c>
      <c r="O86" s="22">
        <f t="shared" si="12"/>
        <v>60.096870000000003</v>
      </c>
      <c r="P86" s="27">
        <f t="shared" si="14"/>
        <v>845.3268700000001</v>
      </c>
      <c r="Q86" s="33">
        <v>845.3</v>
      </c>
      <c r="R86" s="25"/>
      <c r="S86" s="40">
        <f t="shared" si="13"/>
        <v>-2.6870000000144501E-2</v>
      </c>
      <c r="T86" s="24">
        <v>0</v>
      </c>
      <c r="U86" s="24">
        <v>0</v>
      </c>
    </row>
    <row r="87" spans="1:21" ht="15.75" x14ac:dyDescent="0.25">
      <c r="A87" s="15">
        <v>160</v>
      </c>
      <c r="B87" s="15">
        <v>5</v>
      </c>
      <c r="C87" s="16"/>
      <c r="D87" s="17">
        <v>6982</v>
      </c>
      <c r="E87" s="17">
        <v>7124</v>
      </c>
      <c r="F87" s="18">
        <f t="shared" si="9"/>
        <v>142</v>
      </c>
      <c r="G87" s="17">
        <v>1876</v>
      </c>
      <c r="H87" s="17">
        <v>1928</v>
      </c>
      <c r="I87" s="17">
        <f t="shared" si="10"/>
        <v>52</v>
      </c>
      <c r="J87" s="19">
        <v>6.73</v>
      </c>
      <c r="K87" s="19">
        <v>3.61</v>
      </c>
      <c r="L87" s="20">
        <f t="shared" si="11"/>
        <v>1143.3800000000001</v>
      </c>
      <c r="M87" s="20">
        <v>856.68000000000006</v>
      </c>
      <c r="N87" s="21">
        <f t="shared" si="15"/>
        <v>2000.0600000000002</v>
      </c>
      <c r="O87" s="22">
        <f t="shared" si="12"/>
        <v>87.46857</v>
      </c>
      <c r="P87" s="27">
        <f t="shared" si="14"/>
        <v>2087.5285700000004</v>
      </c>
      <c r="Q87" s="30">
        <v>2087.5</v>
      </c>
      <c r="R87" s="25" t="s">
        <v>27</v>
      </c>
      <c r="S87" s="40">
        <f t="shared" si="13"/>
        <v>-2.8570000000399887E-2</v>
      </c>
      <c r="T87" s="24">
        <v>0</v>
      </c>
      <c r="U87" s="24">
        <v>0</v>
      </c>
    </row>
    <row r="88" spans="1:21" ht="15.75" x14ac:dyDescent="0.25">
      <c r="A88" s="15">
        <v>161</v>
      </c>
      <c r="B88" s="15">
        <v>3</v>
      </c>
      <c r="C88" s="16"/>
      <c r="D88" s="17">
        <v>4181</v>
      </c>
      <c r="E88" s="17">
        <v>4234</v>
      </c>
      <c r="F88" s="18">
        <f t="shared" si="9"/>
        <v>53</v>
      </c>
      <c r="G88" s="17">
        <v>1865</v>
      </c>
      <c r="H88" s="17">
        <v>1890</v>
      </c>
      <c r="I88" s="18">
        <f t="shared" si="10"/>
        <v>25</v>
      </c>
      <c r="J88" s="19">
        <v>6.73</v>
      </c>
      <c r="K88" s="19">
        <v>3.61</v>
      </c>
      <c r="L88" s="20">
        <f t="shared" si="11"/>
        <v>446.94</v>
      </c>
      <c r="M88" s="20">
        <v>-3.0000000000086402E-2</v>
      </c>
      <c r="N88" s="21">
        <f t="shared" si="15"/>
        <v>446.90999999999991</v>
      </c>
      <c r="O88" s="22">
        <f t="shared" si="12"/>
        <v>34.190910000000002</v>
      </c>
      <c r="P88" s="27">
        <f t="shared" si="14"/>
        <v>481.10090999999989</v>
      </c>
      <c r="Q88" s="46">
        <v>481.1</v>
      </c>
      <c r="R88" s="25"/>
      <c r="S88" s="40">
        <f t="shared" si="13"/>
        <v>-9.0999999986252078E-4</v>
      </c>
      <c r="T88" s="24">
        <v>0</v>
      </c>
      <c r="U88" s="24">
        <v>0</v>
      </c>
    </row>
    <row r="89" spans="1:21" ht="15.75" x14ac:dyDescent="0.25">
      <c r="A89" s="15">
        <v>165</v>
      </c>
      <c r="B89" s="15">
        <v>6</v>
      </c>
      <c r="C89" s="16"/>
      <c r="D89" s="17">
        <v>761</v>
      </c>
      <c r="E89" s="17">
        <v>761</v>
      </c>
      <c r="F89" s="18">
        <f t="shared" si="9"/>
        <v>0</v>
      </c>
      <c r="G89" s="17">
        <v>348</v>
      </c>
      <c r="H89" s="17">
        <v>348</v>
      </c>
      <c r="I89" s="18">
        <f t="shared" si="10"/>
        <v>0</v>
      </c>
      <c r="J89" s="19">
        <v>6.73</v>
      </c>
      <c r="K89" s="19">
        <v>3.61</v>
      </c>
      <c r="L89" s="20">
        <v>625</v>
      </c>
      <c r="M89" s="20">
        <f>-L89</f>
        <v>-625</v>
      </c>
      <c r="N89" s="21">
        <f t="shared" si="15"/>
        <v>0</v>
      </c>
      <c r="O89" s="22">
        <f t="shared" si="12"/>
        <v>47.8125</v>
      </c>
      <c r="P89" s="27">
        <f t="shared" si="14"/>
        <v>47.8125</v>
      </c>
      <c r="Q89" s="30">
        <v>4125.2</v>
      </c>
      <c r="R89" s="25" t="s">
        <v>28</v>
      </c>
      <c r="S89" s="40">
        <f t="shared" si="13"/>
        <v>4077.3874999999998</v>
      </c>
      <c r="T89" s="24">
        <v>-6152</v>
      </c>
      <c r="U89" s="24">
        <v>0</v>
      </c>
    </row>
    <row r="90" spans="1:21" ht="15.75" x14ac:dyDescent="0.25">
      <c r="A90" s="15" t="s">
        <v>29</v>
      </c>
      <c r="B90" s="15">
        <v>4</v>
      </c>
      <c r="C90" s="16"/>
      <c r="D90" s="17">
        <v>38131</v>
      </c>
      <c r="E90" s="17">
        <v>38427</v>
      </c>
      <c r="F90" s="18">
        <f t="shared" si="9"/>
        <v>296</v>
      </c>
      <c r="G90" s="17">
        <v>18236</v>
      </c>
      <c r="H90" s="17">
        <v>18335</v>
      </c>
      <c r="I90" s="18">
        <f t="shared" si="10"/>
        <v>99</v>
      </c>
      <c r="J90" s="19">
        <v>6.73</v>
      </c>
      <c r="K90" s="19">
        <v>3.61</v>
      </c>
      <c r="L90" s="20">
        <f t="shared" ref="L90:L109" si="16">F90*J90+K90*I90</f>
        <v>2349.4700000000003</v>
      </c>
      <c r="M90" s="20">
        <v>0.31000000000040018</v>
      </c>
      <c r="N90" s="21">
        <f t="shared" si="15"/>
        <v>2349.7800000000007</v>
      </c>
      <c r="O90" s="22">
        <f t="shared" si="12"/>
        <v>179.73445500000003</v>
      </c>
      <c r="P90" s="27">
        <f t="shared" si="14"/>
        <v>2529.5144550000005</v>
      </c>
      <c r="Q90" s="32">
        <v>2529.8000000000002</v>
      </c>
      <c r="R90" s="25"/>
      <c r="S90" s="40">
        <f t="shared" si="13"/>
        <v>0.28554499999972904</v>
      </c>
      <c r="T90" s="24">
        <v>0</v>
      </c>
      <c r="U90" s="24">
        <v>0</v>
      </c>
    </row>
    <row r="91" spans="1:21" ht="15.75" x14ac:dyDescent="0.25">
      <c r="A91" s="15" t="s">
        <v>30</v>
      </c>
      <c r="B91" s="15">
        <v>3</v>
      </c>
      <c r="C91" s="16"/>
      <c r="D91" s="17">
        <v>14348</v>
      </c>
      <c r="E91" s="17">
        <v>15630</v>
      </c>
      <c r="F91" s="18">
        <f t="shared" si="9"/>
        <v>1282</v>
      </c>
      <c r="G91" s="17">
        <v>3974</v>
      </c>
      <c r="H91" s="17">
        <v>4302</v>
      </c>
      <c r="I91" s="18">
        <f t="shared" si="10"/>
        <v>328</v>
      </c>
      <c r="J91" s="19">
        <v>6.73</v>
      </c>
      <c r="K91" s="19">
        <v>3.61</v>
      </c>
      <c r="L91" s="20">
        <f t="shared" si="16"/>
        <v>9811.94</v>
      </c>
      <c r="M91" s="20">
        <v>-0.91999999999825377</v>
      </c>
      <c r="N91" s="21">
        <f t="shared" si="15"/>
        <v>9811.0200000000023</v>
      </c>
      <c r="O91" s="22">
        <f t="shared" si="12"/>
        <v>750.61341000000004</v>
      </c>
      <c r="P91" s="27">
        <f t="shared" si="14"/>
        <v>10561.633410000002</v>
      </c>
      <c r="Q91" s="34">
        <v>10570</v>
      </c>
      <c r="R91" s="25"/>
      <c r="S91" s="40">
        <f t="shared" si="13"/>
        <v>8.3665899999978137</v>
      </c>
      <c r="T91" s="24">
        <v>0</v>
      </c>
      <c r="U91" s="24">
        <v>0</v>
      </c>
    </row>
    <row r="92" spans="1:21" ht="15.75" x14ac:dyDescent="0.25">
      <c r="A92" s="15" t="s">
        <v>31</v>
      </c>
      <c r="B92" s="15">
        <v>3</v>
      </c>
      <c r="C92" s="16"/>
      <c r="D92" s="17">
        <v>11570</v>
      </c>
      <c r="E92" s="17">
        <v>12119</v>
      </c>
      <c r="F92" s="17">
        <f t="shared" si="9"/>
        <v>549</v>
      </c>
      <c r="G92" s="17">
        <v>3961</v>
      </c>
      <c r="H92" s="17">
        <v>4073</v>
      </c>
      <c r="I92" s="17">
        <f t="shared" si="10"/>
        <v>112</v>
      </c>
      <c r="J92" s="19">
        <v>6.73</v>
      </c>
      <c r="K92" s="19">
        <v>3.61</v>
      </c>
      <c r="L92" s="20">
        <f t="shared" si="16"/>
        <v>4099.09</v>
      </c>
      <c r="M92" s="20">
        <v>-9.9999999997635314E-3</v>
      </c>
      <c r="N92" s="21">
        <f t="shared" si="15"/>
        <v>4099.08</v>
      </c>
      <c r="O92" s="22">
        <f t="shared" si="12"/>
        <v>313.58038499999998</v>
      </c>
      <c r="P92" s="27">
        <f t="shared" si="14"/>
        <v>4412.6603850000001</v>
      </c>
      <c r="Q92" s="33">
        <v>4412.7</v>
      </c>
      <c r="R92" s="25"/>
      <c r="S92" s="40">
        <f t="shared" si="13"/>
        <v>3.9614999999685097E-2</v>
      </c>
      <c r="T92" s="24">
        <v>0</v>
      </c>
      <c r="U92" s="24">
        <v>0</v>
      </c>
    </row>
    <row r="93" spans="1:21" ht="15.75" x14ac:dyDescent="0.25">
      <c r="A93" s="15" t="s">
        <v>32</v>
      </c>
      <c r="B93" s="15">
        <v>2</v>
      </c>
      <c r="C93" s="16"/>
      <c r="D93" s="17">
        <v>8263</v>
      </c>
      <c r="E93" s="17">
        <v>8630</v>
      </c>
      <c r="F93" s="17">
        <f t="shared" si="9"/>
        <v>367</v>
      </c>
      <c r="G93" s="17">
        <v>3687</v>
      </c>
      <c r="H93" s="17">
        <v>3819</v>
      </c>
      <c r="I93" s="17">
        <f t="shared" si="10"/>
        <v>132</v>
      </c>
      <c r="J93" s="19">
        <v>6.73</v>
      </c>
      <c r="K93" s="19">
        <v>3.61</v>
      </c>
      <c r="L93" s="20">
        <f t="shared" si="16"/>
        <v>2946.4300000000003</v>
      </c>
      <c r="M93" s="20">
        <v>0</v>
      </c>
      <c r="N93" s="21">
        <f t="shared" si="15"/>
        <v>2946.4300000000003</v>
      </c>
      <c r="O93" s="22">
        <f t="shared" si="12"/>
        <v>225.40189500000002</v>
      </c>
      <c r="P93" s="27">
        <f t="shared" si="14"/>
        <v>3171.8318950000003</v>
      </c>
      <c r="Q93" s="39">
        <v>5959.6</v>
      </c>
      <c r="R93" s="25"/>
      <c r="S93" s="40">
        <f t="shared" si="13"/>
        <v>2787.7681050000001</v>
      </c>
      <c r="T93" s="24">
        <v>-2788</v>
      </c>
      <c r="U93" s="24">
        <v>0</v>
      </c>
    </row>
    <row r="94" spans="1:21" ht="15.75" x14ac:dyDescent="0.25">
      <c r="A94" s="15" t="s">
        <v>33</v>
      </c>
      <c r="B94" s="15">
        <v>1</v>
      </c>
      <c r="C94" s="16"/>
      <c r="D94" s="17">
        <v>15234</v>
      </c>
      <c r="E94" s="17">
        <v>15801</v>
      </c>
      <c r="F94" s="18">
        <f t="shared" si="9"/>
        <v>567</v>
      </c>
      <c r="G94" s="17">
        <v>3647</v>
      </c>
      <c r="H94" s="17">
        <v>3742</v>
      </c>
      <c r="I94" s="18">
        <f t="shared" si="10"/>
        <v>95</v>
      </c>
      <c r="J94" s="19">
        <v>6.73</v>
      </c>
      <c r="K94" s="19">
        <v>3.61</v>
      </c>
      <c r="L94" s="20">
        <f t="shared" si="16"/>
        <v>4158.8600000000006</v>
      </c>
      <c r="M94" s="20">
        <v>2.0000000000891305E-2</v>
      </c>
      <c r="N94" s="21">
        <f t="shared" si="15"/>
        <v>4158.880000000001</v>
      </c>
      <c r="O94" s="22">
        <f t="shared" si="12"/>
        <v>318.15279000000004</v>
      </c>
      <c r="P94" s="27">
        <f t="shared" si="14"/>
        <v>4477.0327900000011</v>
      </c>
      <c r="Q94" s="34">
        <v>4477</v>
      </c>
      <c r="R94" s="25"/>
      <c r="S94" s="40">
        <f t="shared" si="13"/>
        <v>-3.2790000001114095E-2</v>
      </c>
      <c r="T94" s="24">
        <v>0</v>
      </c>
      <c r="U94" s="24">
        <v>0</v>
      </c>
    </row>
    <row r="95" spans="1:21" ht="15.75" x14ac:dyDescent="0.25">
      <c r="A95" s="15" t="s">
        <v>34</v>
      </c>
      <c r="B95" s="47">
        <v>1</v>
      </c>
      <c r="C95" s="48"/>
      <c r="D95" s="17">
        <v>334</v>
      </c>
      <c r="E95" s="17">
        <v>345</v>
      </c>
      <c r="F95" s="17">
        <f t="shared" si="9"/>
        <v>11</v>
      </c>
      <c r="G95" s="17">
        <v>79</v>
      </c>
      <c r="H95" s="17">
        <v>83</v>
      </c>
      <c r="I95" s="17">
        <f t="shared" si="10"/>
        <v>4</v>
      </c>
      <c r="J95" s="19">
        <v>6.73</v>
      </c>
      <c r="K95" s="19">
        <v>3.61</v>
      </c>
      <c r="L95" s="20">
        <f t="shared" si="16"/>
        <v>88.47</v>
      </c>
      <c r="M95" s="20">
        <f>-L95</f>
        <v>-88.47</v>
      </c>
      <c r="N95" s="21">
        <f t="shared" si="15"/>
        <v>0</v>
      </c>
      <c r="O95" s="22">
        <f t="shared" si="12"/>
        <v>6.7679549999999997</v>
      </c>
      <c r="P95" s="27">
        <f t="shared" si="14"/>
        <v>6.7679549999999997</v>
      </c>
      <c r="Q95" s="28">
        <v>6.8</v>
      </c>
      <c r="R95" s="25" t="s">
        <v>35</v>
      </c>
      <c r="S95" s="40">
        <f t="shared" si="13"/>
        <v>3.2045000000000101E-2</v>
      </c>
      <c r="T95" s="24">
        <v>-458</v>
      </c>
      <c r="U95" s="24">
        <v>0</v>
      </c>
    </row>
    <row r="96" spans="1:21" ht="15.75" x14ac:dyDescent="0.25">
      <c r="A96" s="15" t="s">
        <v>36</v>
      </c>
      <c r="B96" s="47">
        <v>1</v>
      </c>
      <c r="C96" s="48"/>
      <c r="D96" s="17">
        <v>1718</v>
      </c>
      <c r="E96" s="17">
        <v>1830</v>
      </c>
      <c r="F96" s="17">
        <f t="shared" si="9"/>
        <v>112</v>
      </c>
      <c r="G96" s="17">
        <v>824</v>
      </c>
      <c r="H96" s="17">
        <v>867</v>
      </c>
      <c r="I96" s="17">
        <f t="shared" si="10"/>
        <v>43</v>
      </c>
      <c r="J96" s="19">
        <v>6.73</v>
      </c>
      <c r="K96" s="19">
        <v>3.61</v>
      </c>
      <c r="L96" s="20">
        <f t="shared" si="16"/>
        <v>908.99</v>
      </c>
      <c r="M96" s="20">
        <v>0</v>
      </c>
      <c r="N96" s="21">
        <f t="shared" si="15"/>
        <v>908.99</v>
      </c>
      <c r="O96" s="22">
        <f t="shared" si="12"/>
        <v>69.537734999999998</v>
      </c>
      <c r="P96" s="27">
        <f t="shared" si="14"/>
        <v>978.52773500000001</v>
      </c>
      <c r="Q96" s="34">
        <v>978.5</v>
      </c>
      <c r="R96" s="25"/>
      <c r="S96" s="40">
        <f t="shared" si="13"/>
        <v>-2.7735000000006949E-2</v>
      </c>
      <c r="T96" s="24">
        <v>0</v>
      </c>
      <c r="U96" s="24">
        <v>0</v>
      </c>
    </row>
    <row r="97" spans="1:21" ht="15.75" x14ac:dyDescent="0.25">
      <c r="A97" s="15" t="s">
        <v>37</v>
      </c>
      <c r="B97" s="47">
        <v>1</v>
      </c>
      <c r="C97" s="48"/>
      <c r="D97" s="17">
        <v>1</v>
      </c>
      <c r="E97" s="17">
        <v>1</v>
      </c>
      <c r="F97" s="18">
        <f t="shared" si="9"/>
        <v>0</v>
      </c>
      <c r="G97" s="18"/>
      <c r="H97" s="18"/>
      <c r="I97" s="18">
        <f t="shared" si="10"/>
        <v>0</v>
      </c>
      <c r="J97" s="29">
        <v>6</v>
      </c>
      <c r="K97" s="19">
        <v>3.61</v>
      </c>
      <c r="L97" s="20">
        <f t="shared" si="16"/>
        <v>0</v>
      </c>
      <c r="M97" s="20">
        <v>0</v>
      </c>
      <c r="N97" s="21">
        <f t="shared" si="15"/>
        <v>0</v>
      </c>
      <c r="O97" s="22">
        <f t="shared" si="12"/>
        <v>0</v>
      </c>
      <c r="P97" s="27">
        <f t="shared" si="14"/>
        <v>0</v>
      </c>
      <c r="Q97" s="28"/>
      <c r="R97" s="25"/>
      <c r="S97" s="40">
        <f t="shared" si="13"/>
        <v>0</v>
      </c>
      <c r="T97" s="24">
        <v>0</v>
      </c>
      <c r="U97" s="24">
        <v>0</v>
      </c>
    </row>
    <row r="98" spans="1:21" ht="15.75" x14ac:dyDescent="0.25">
      <c r="A98" s="15" t="s">
        <v>38</v>
      </c>
      <c r="B98" s="47">
        <v>1</v>
      </c>
      <c r="C98" s="48"/>
      <c r="D98" s="17">
        <v>35967</v>
      </c>
      <c r="E98" s="17">
        <v>37373</v>
      </c>
      <c r="F98" s="18">
        <f t="shared" si="9"/>
        <v>1406</v>
      </c>
      <c r="G98" s="17">
        <v>11794</v>
      </c>
      <c r="H98" s="17">
        <v>12323</v>
      </c>
      <c r="I98" s="18">
        <f t="shared" si="10"/>
        <v>529</v>
      </c>
      <c r="J98" s="19">
        <v>6.73</v>
      </c>
      <c r="K98" s="19">
        <v>3.61</v>
      </c>
      <c r="L98" s="20">
        <f t="shared" si="16"/>
        <v>11372.070000000002</v>
      </c>
      <c r="M98" s="20">
        <v>7852.07</v>
      </c>
      <c r="N98" s="21">
        <f t="shared" si="15"/>
        <v>19224.14</v>
      </c>
      <c r="O98" s="22">
        <f t="shared" si="12"/>
        <v>869.96335500000009</v>
      </c>
      <c r="P98" s="27">
        <f t="shared" si="14"/>
        <v>20094.103354999999</v>
      </c>
      <c r="Q98" s="28">
        <v>19224.2</v>
      </c>
      <c r="R98" s="25"/>
      <c r="S98" s="40">
        <f t="shared" si="13"/>
        <v>-869.90335499999856</v>
      </c>
      <c r="T98" s="26">
        <v>869.96335500000009</v>
      </c>
      <c r="U98" s="24">
        <v>0</v>
      </c>
    </row>
    <row r="99" spans="1:21" ht="15.75" x14ac:dyDescent="0.25">
      <c r="A99" s="15" t="s">
        <v>39</v>
      </c>
      <c r="B99" s="47">
        <v>1</v>
      </c>
      <c r="C99" s="48"/>
      <c r="D99" s="17">
        <v>1557</v>
      </c>
      <c r="E99" s="17">
        <v>1737</v>
      </c>
      <c r="F99" s="18">
        <f t="shared" si="9"/>
        <v>180</v>
      </c>
      <c r="G99" s="17">
        <v>249</v>
      </c>
      <c r="H99" s="17">
        <v>281</v>
      </c>
      <c r="I99" s="18">
        <f t="shared" si="10"/>
        <v>32</v>
      </c>
      <c r="J99" s="19">
        <v>6.73</v>
      </c>
      <c r="K99" s="19">
        <v>3.61</v>
      </c>
      <c r="L99" s="20">
        <f t="shared" si="16"/>
        <v>1326.92</v>
      </c>
      <c r="M99" s="20">
        <v>-4.9999999999727152E-2</v>
      </c>
      <c r="N99" s="21">
        <f t="shared" si="15"/>
        <v>1326.8700000000003</v>
      </c>
      <c r="O99" s="22">
        <f t="shared" si="12"/>
        <v>101.50938000000001</v>
      </c>
      <c r="P99" s="27">
        <f t="shared" si="14"/>
        <v>1428.3793800000003</v>
      </c>
      <c r="Q99" s="34">
        <v>1428.4</v>
      </c>
      <c r="R99" s="25"/>
      <c r="S99" s="40">
        <f t="shared" si="13"/>
        <v>2.0619999999780703E-2</v>
      </c>
      <c r="T99" s="24">
        <v>0</v>
      </c>
      <c r="U99" s="24">
        <v>0</v>
      </c>
    </row>
    <row r="100" spans="1:21" ht="15.75" x14ac:dyDescent="0.25">
      <c r="A100" s="15" t="s">
        <v>40</v>
      </c>
      <c r="B100" s="47">
        <v>1</v>
      </c>
      <c r="C100" s="48"/>
      <c r="D100" s="17">
        <v>1655</v>
      </c>
      <c r="E100" s="17">
        <v>1677</v>
      </c>
      <c r="F100" s="18">
        <f t="shared" si="9"/>
        <v>22</v>
      </c>
      <c r="G100" s="17">
        <v>417</v>
      </c>
      <c r="H100" s="17">
        <v>424</v>
      </c>
      <c r="I100" s="18">
        <f t="shared" si="10"/>
        <v>7</v>
      </c>
      <c r="J100" s="19">
        <v>6.73</v>
      </c>
      <c r="K100" s="19">
        <v>3.61</v>
      </c>
      <c r="L100" s="20">
        <f t="shared" si="16"/>
        <v>173.33</v>
      </c>
      <c r="M100" s="20">
        <v>-0.56999999999982265</v>
      </c>
      <c r="N100" s="21">
        <f t="shared" si="15"/>
        <v>172.76000000000019</v>
      </c>
      <c r="O100" s="22">
        <f t="shared" si="12"/>
        <v>13.259745000000001</v>
      </c>
      <c r="P100" s="27">
        <f t="shared" si="14"/>
        <v>186.0197450000002</v>
      </c>
      <c r="Q100" s="34">
        <v>186</v>
      </c>
      <c r="R100" s="25"/>
      <c r="S100" s="40">
        <f t="shared" si="13"/>
        <v>-1.9745000000199298E-2</v>
      </c>
      <c r="T100" s="24">
        <v>0</v>
      </c>
      <c r="U100" s="24">
        <v>0</v>
      </c>
    </row>
    <row r="101" spans="1:21" ht="15.75" x14ac:dyDescent="0.25">
      <c r="A101" s="15" t="s">
        <v>41</v>
      </c>
      <c r="B101" s="47">
        <v>6</v>
      </c>
      <c r="C101" s="48"/>
      <c r="D101" s="17">
        <v>11147</v>
      </c>
      <c r="E101" s="17">
        <v>11357</v>
      </c>
      <c r="F101" s="18">
        <f t="shared" si="9"/>
        <v>210</v>
      </c>
      <c r="G101" s="17">
        <v>6240</v>
      </c>
      <c r="H101" s="17">
        <v>6343</v>
      </c>
      <c r="I101" s="18">
        <f t="shared" si="10"/>
        <v>103</v>
      </c>
      <c r="J101" s="19">
        <v>6.73</v>
      </c>
      <c r="K101" s="19">
        <v>3.61</v>
      </c>
      <c r="L101" s="20">
        <f t="shared" si="16"/>
        <v>1785.13</v>
      </c>
      <c r="M101" s="20">
        <v>0</v>
      </c>
      <c r="N101" s="38">
        <v>0</v>
      </c>
      <c r="O101" s="22">
        <f t="shared" si="12"/>
        <v>136.562445</v>
      </c>
      <c r="P101" s="27">
        <f t="shared" si="14"/>
        <v>136.562445</v>
      </c>
      <c r="Q101" s="28"/>
      <c r="R101" s="25"/>
      <c r="S101" s="40">
        <f t="shared" si="13"/>
        <v>-136.562445</v>
      </c>
      <c r="T101" s="26">
        <v>9571.68</v>
      </c>
      <c r="U101" s="26">
        <v>136.562445</v>
      </c>
    </row>
    <row r="102" spans="1:21" ht="15.75" x14ac:dyDescent="0.25">
      <c r="A102" s="49" t="s">
        <v>42</v>
      </c>
      <c r="B102" s="49">
        <v>6</v>
      </c>
      <c r="C102" s="50"/>
      <c r="D102" s="17">
        <v>0</v>
      </c>
      <c r="E102" s="17">
        <v>0</v>
      </c>
      <c r="F102" s="18">
        <f t="shared" si="9"/>
        <v>0</v>
      </c>
      <c r="G102" s="17">
        <v>0</v>
      </c>
      <c r="H102" s="17">
        <v>0</v>
      </c>
      <c r="I102" s="18">
        <f t="shared" si="10"/>
        <v>0</v>
      </c>
      <c r="J102" s="19">
        <v>6.73</v>
      </c>
      <c r="K102" s="19">
        <v>3.61</v>
      </c>
      <c r="L102" s="20">
        <f t="shared" si="16"/>
        <v>0</v>
      </c>
      <c r="M102" s="20">
        <v>0</v>
      </c>
      <c r="N102" s="21">
        <f t="shared" si="15"/>
        <v>0</v>
      </c>
      <c r="O102" s="22">
        <f t="shared" si="12"/>
        <v>0</v>
      </c>
      <c r="P102" s="27">
        <f t="shared" si="14"/>
        <v>0</v>
      </c>
      <c r="Q102" s="28"/>
      <c r="R102" s="25"/>
      <c r="S102" s="40">
        <f t="shared" si="13"/>
        <v>0</v>
      </c>
      <c r="T102" s="24">
        <v>0</v>
      </c>
      <c r="U102" s="24">
        <v>0</v>
      </c>
    </row>
    <row r="103" spans="1:21" ht="15.75" x14ac:dyDescent="0.25">
      <c r="A103" s="15" t="s">
        <v>43</v>
      </c>
      <c r="B103" s="15">
        <v>2</v>
      </c>
      <c r="C103" s="16"/>
      <c r="D103" s="17">
        <v>28</v>
      </c>
      <c r="E103" s="17">
        <v>32</v>
      </c>
      <c r="F103" s="18">
        <f t="shared" si="9"/>
        <v>4</v>
      </c>
      <c r="G103" s="17">
        <v>1</v>
      </c>
      <c r="H103" s="17">
        <v>1</v>
      </c>
      <c r="I103" s="18">
        <f t="shared" si="10"/>
        <v>0</v>
      </c>
      <c r="J103" s="19">
        <v>6.73</v>
      </c>
      <c r="K103" s="19">
        <v>3.61</v>
      </c>
      <c r="L103" s="20">
        <f t="shared" si="16"/>
        <v>26.92</v>
      </c>
      <c r="M103" s="20">
        <v>-0.64999999999997726</v>
      </c>
      <c r="N103" s="21">
        <f t="shared" si="15"/>
        <v>26.270000000000024</v>
      </c>
      <c r="O103" s="22">
        <f t="shared" si="12"/>
        <v>2.05938</v>
      </c>
      <c r="P103" s="27">
        <f t="shared" si="14"/>
        <v>28.329380000000025</v>
      </c>
      <c r="Q103" s="34">
        <v>28.3</v>
      </c>
      <c r="R103" s="25"/>
      <c r="S103" s="40">
        <f t="shared" si="13"/>
        <v>-2.9380000000024609E-2</v>
      </c>
      <c r="T103" s="24">
        <v>0</v>
      </c>
      <c r="U103" s="24">
        <v>0</v>
      </c>
    </row>
    <row r="104" spans="1:21" ht="15.75" x14ac:dyDescent="0.25">
      <c r="A104" s="15" t="s">
        <v>44</v>
      </c>
      <c r="B104" s="15">
        <v>3</v>
      </c>
      <c r="C104" s="16"/>
      <c r="D104" s="17">
        <v>1321</v>
      </c>
      <c r="E104" s="17">
        <v>1351</v>
      </c>
      <c r="F104" s="17">
        <f t="shared" si="9"/>
        <v>30</v>
      </c>
      <c r="G104" s="17"/>
      <c r="H104" s="17"/>
      <c r="I104" s="17">
        <f t="shared" si="10"/>
        <v>0</v>
      </c>
      <c r="J104" s="29">
        <v>6</v>
      </c>
      <c r="K104" s="19">
        <v>3.61</v>
      </c>
      <c r="L104" s="20">
        <f t="shared" si="16"/>
        <v>180</v>
      </c>
      <c r="M104" s="20">
        <v>0</v>
      </c>
      <c r="N104" s="21">
        <f t="shared" si="15"/>
        <v>180</v>
      </c>
      <c r="O104" s="22">
        <f t="shared" si="12"/>
        <v>13.77</v>
      </c>
      <c r="P104" s="27">
        <f t="shared" si="14"/>
        <v>193.77</v>
      </c>
      <c r="Q104" s="33">
        <v>180</v>
      </c>
      <c r="R104" s="25"/>
      <c r="S104" s="40">
        <f t="shared" si="13"/>
        <v>-13.77000000000001</v>
      </c>
      <c r="T104" s="24">
        <v>0</v>
      </c>
      <c r="U104" s="26">
        <v>13.77</v>
      </c>
    </row>
    <row r="105" spans="1:21" ht="15.75" x14ac:dyDescent="0.25">
      <c r="A105" s="18" t="s">
        <v>45</v>
      </c>
      <c r="B105" s="15">
        <v>2</v>
      </c>
      <c r="C105" s="48"/>
      <c r="D105" s="17">
        <v>15912</v>
      </c>
      <c r="E105" s="17">
        <v>16019</v>
      </c>
      <c r="F105" s="17">
        <f t="shared" si="9"/>
        <v>107</v>
      </c>
      <c r="G105" s="17">
        <v>5995</v>
      </c>
      <c r="H105" s="17">
        <v>6012</v>
      </c>
      <c r="I105" s="17">
        <f t="shared" si="10"/>
        <v>17</v>
      </c>
      <c r="J105" s="19">
        <v>6.73</v>
      </c>
      <c r="K105" s="19">
        <v>3.61</v>
      </c>
      <c r="L105" s="20">
        <f t="shared" si="16"/>
        <v>781.48</v>
      </c>
      <c r="M105" s="20">
        <v>-9.9999999997635314E-3</v>
      </c>
      <c r="N105" s="21">
        <f t="shared" si="15"/>
        <v>781.47000000000025</v>
      </c>
      <c r="O105" s="22">
        <f t="shared" si="12"/>
        <v>59.78322</v>
      </c>
      <c r="P105" s="27">
        <f t="shared" si="14"/>
        <v>841.25322000000028</v>
      </c>
      <c r="Q105" s="34"/>
      <c r="R105" s="25"/>
      <c r="S105" s="40">
        <f t="shared" si="13"/>
        <v>-841.25322000000028</v>
      </c>
      <c r="T105" s="26">
        <v>781.47000000000025</v>
      </c>
      <c r="U105" s="26">
        <v>59.78322</v>
      </c>
    </row>
    <row r="106" spans="1:21" ht="15.75" x14ac:dyDescent="0.25">
      <c r="A106" s="18" t="s">
        <v>46</v>
      </c>
      <c r="B106" s="18">
        <v>2</v>
      </c>
      <c r="C106" s="48"/>
      <c r="D106" s="17">
        <v>12587</v>
      </c>
      <c r="E106" s="17">
        <v>13698</v>
      </c>
      <c r="F106" s="17">
        <f t="shared" si="9"/>
        <v>1111</v>
      </c>
      <c r="G106" s="17"/>
      <c r="H106" s="17"/>
      <c r="I106" s="17">
        <f t="shared" si="10"/>
        <v>0</v>
      </c>
      <c r="J106" s="29">
        <v>6</v>
      </c>
      <c r="K106" s="19">
        <v>3.61</v>
      </c>
      <c r="L106" s="20">
        <f t="shared" si="16"/>
        <v>6666</v>
      </c>
      <c r="M106" s="20">
        <v>0</v>
      </c>
      <c r="N106" s="21">
        <f t="shared" si="15"/>
        <v>6666</v>
      </c>
      <c r="O106" s="22">
        <f t="shared" si="12"/>
        <v>509.94900000000001</v>
      </c>
      <c r="P106" s="27">
        <f t="shared" si="14"/>
        <v>7175.9489999999996</v>
      </c>
      <c r="Q106" s="51">
        <v>7176</v>
      </c>
      <c r="R106" s="25"/>
      <c r="S106" s="40">
        <f t="shared" si="13"/>
        <v>5.1000000000385626E-2</v>
      </c>
      <c r="T106" s="24">
        <v>0</v>
      </c>
      <c r="U106" s="24">
        <v>0</v>
      </c>
    </row>
    <row r="107" spans="1:21" ht="15.75" x14ac:dyDescent="0.25">
      <c r="A107" s="18" t="s">
        <v>47</v>
      </c>
      <c r="B107" s="18">
        <v>3</v>
      </c>
      <c r="C107" s="52"/>
      <c r="D107" s="17">
        <v>547</v>
      </c>
      <c r="E107" s="17">
        <v>565</v>
      </c>
      <c r="F107" s="53">
        <f t="shared" si="9"/>
        <v>18</v>
      </c>
      <c r="G107" s="17">
        <v>126</v>
      </c>
      <c r="H107" s="17">
        <v>130</v>
      </c>
      <c r="I107" s="17">
        <f t="shared" si="10"/>
        <v>4</v>
      </c>
      <c r="J107" s="19">
        <v>6.73</v>
      </c>
      <c r="K107" s="19">
        <v>3.61</v>
      </c>
      <c r="L107" s="20">
        <f t="shared" si="16"/>
        <v>135.58000000000001</v>
      </c>
      <c r="M107" s="20">
        <f>-L107</f>
        <v>-135.58000000000001</v>
      </c>
      <c r="N107" s="21">
        <f t="shared" si="15"/>
        <v>0</v>
      </c>
      <c r="O107" s="22">
        <f t="shared" si="12"/>
        <v>10.371870000000001</v>
      </c>
      <c r="P107" s="27">
        <f t="shared" si="14"/>
        <v>10.371870000000001</v>
      </c>
      <c r="Q107" s="30">
        <v>1000</v>
      </c>
      <c r="R107" s="25" t="s">
        <v>48</v>
      </c>
      <c r="S107" s="40">
        <f t="shared" si="13"/>
        <v>989.62813000000006</v>
      </c>
      <c r="T107" s="24">
        <v>-1097</v>
      </c>
      <c r="U107" s="24">
        <v>0</v>
      </c>
    </row>
    <row r="108" spans="1:21" ht="15.75" x14ac:dyDescent="0.25">
      <c r="A108" s="18" t="s">
        <v>49</v>
      </c>
      <c r="B108" s="18">
        <v>6</v>
      </c>
      <c r="C108" s="52"/>
      <c r="D108" s="17">
        <v>0</v>
      </c>
      <c r="E108" s="17">
        <v>0</v>
      </c>
      <c r="F108" s="18">
        <f t="shared" si="9"/>
        <v>0</v>
      </c>
      <c r="G108" s="17">
        <v>0</v>
      </c>
      <c r="H108" s="17">
        <v>0</v>
      </c>
      <c r="I108" s="18">
        <f t="shared" si="10"/>
        <v>0</v>
      </c>
      <c r="J108" s="19">
        <v>6.73</v>
      </c>
      <c r="K108" s="19">
        <v>3.61</v>
      </c>
      <c r="L108" s="20">
        <f t="shared" si="16"/>
        <v>0</v>
      </c>
      <c r="M108" s="20">
        <v>0</v>
      </c>
      <c r="N108" s="21">
        <f t="shared" si="15"/>
        <v>0</v>
      </c>
      <c r="O108" s="22">
        <f t="shared" si="12"/>
        <v>0</v>
      </c>
      <c r="P108" s="27">
        <f t="shared" si="14"/>
        <v>0</v>
      </c>
      <c r="Q108" s="28"/>
      <c r="R108" s="25"/>
      <c r="S108" s="40">
        <f t="shared" si="13"/>
        <v>0</v>
      </c>
      <c r="T108" s="24">
        <v>0</v>
      </c>
      <c r="U108" s="24">
        <v>0</v>
      </c>
    </row>
    <row r="109" spans="1:21" ht="15.75" x14ac:dyDescent="0.25">
      <c r="A109" s="18" t="s">
        <v>50</v>
      </c>
      <c r="B109" s="18">
        <v>6</v>
      </c>
      <c r="C109" s="52"/>
      <c r="D109" s="17">
        <v>1894</v>
      </c>
      <c r="E109" s="17">
        <v>1913</v>
      </c>
      <c r="F109" s="17">
        <f t="shared" si="9"/>
        <v>19</v>
      </c>
      <c r="G109" s="17">
        <v>953</v>
      </c>
      <c r="H109" s="17">
        <v>959</v>
      </c>
      <c r="I109" s="17">
        <f t="shared" si="10"/>
        <v>6</v>
      </c>
      <c r="J109" s="19">
        <v>6.73</v>
      </c>
      <c r="K109" s="19">
        <v>3.61</v>
      </c>
      <c r="L109" s="54">
        <f t="shared" si="16"/>
        <v>149.53</v>
      </c>
      <c r="M109" s="54">
        <v>6.73</v>
      </c>
      <c r="N109" s="55">
        <f t="shared" si="15"/>
        <v>156.26</v>
      </c>
      <c r="O109" s="22">
        <f t="shared" si="12"/>
        <v>11.439045</v>
      </c>
      <c r="P109" s="27">
        <f t="shared" si="14"/>
        <v>167.69904499999998</v>
      </c>
      <c r="Q109" s="28"/>
      <c r="R109" s="56"/>
      <c r="S109" s="40">
        <f t="shared" si="13"/>
        <v>-167.69904499999998</v>
      </c>
      <c r="T109" s="26">
        <v>156.26</v>
      </c>
      <c r="U109" s="26">
        <v>11.439045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2025-10-16T11:37:30Z</dcterms:created>
  <dcterms:modified xsi:type="dcterms:W3CDTF">2025-10-16T11:37:46Z</dcterms:modified>
</cp:coreProperties>
</file>