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5EEBEAA5-EC15-4888-82A3-1730611A570A}" xr6:coauthVersionLast="47" xr6:coauthVersionMax="47" xr10:uidLastSave="{00000000-0000-0000-0000-000000000000}"/>
  <bookViews>
    <workbookView xWindow="-120" yWindow="-120" windowWidth="38640" windowHeight="21120" xr2:uid="{761438B5-151E-4068-8922-FD0E27EC12F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1" l="1"/>
  <c r="F125" i="1"/>
  <c r="L125" i="1" s="1"/>
  <c r="I124" i="1"/>
  <c r="F124" i="1"/>
  <c r="L124" i="1" s="1"/>
  <c r="M124" i="1" s="1"/>
  <c r="Q124" i="1" s="1"/>
  <c r="I123" i="1"/>
  <c r="F123" i="1"/>
  <c r="L123" i="1" s="1"/>
  <c r="P123" i="1" s="1"/>
  <c r="I122" i="1"/>
  <c r="F122" i="1"/>
  <c r="L122" i="1" s="1"/>
  <c r="M122" i="1" s="1"/>
  <c r="Q122" i="1" s="1"/>
  <c r="R122" i="1" s="1"/>
  <c r="U122" i="1" s="1"/>
  <c r="R121" i="1"/>
  <c r="U121" i="1" s="1"/>
  <c r="Q121" i="1"/>
  <c r="L121" i="1"/>
  <c r="P121" i="1" s="1"/>
  <c r="I121" i="1"/>
  <c r="F121" i="1"/>
  <c r="I120" i="1"/>
  <c r="L120" i="1" s="1"/>
  <c r="F120" i="1"/>
  <c r="I119" i="1"/>
  <c r="L119" i="1" s="1"/>
  <c r="M119" i="1" s="1"/>
  <c r="Q119" i="1" s="1"/>
  <c r="R119" i="1" s="1"/>
  <c r="U119" i="1" s="1"/>
  <c r="F119" i="1"/>
  <c r="I118" i="1"/>
  <c r="L118" i="1" s="1"/>
  <c r="M118" i="1" s="1"/>
  <c r="Q118" i="1" s="1"/>
  <c r="F118" i="1"/>
  <c r="I117" i="1"/>
  <c r="F117" i="1"/>
  <c r="L117" i="1" s="1"/>
  <c r="I116" i="1"/>
  <c r="L116" i="1" s="1"/>
  <c r="F116" i="1"/>
  <c r="I115" i="1"/>
  <c r="L115" i="1" s="1"/>
  <c r="M115" i="1" s="1"/>
  <c r="Q115" i="1" s="1"/>
  <c r="F115" i="1"/>
  <c r="I114" i="1"/>
  <c r="F114" i="1"/>
  <c r="L114" i="1" s="1"/>
  <c r="Q113" i="1"/>
  <c r="R113" i="1" s="1"/>
  <c r="U113" i="1" s="1"/>
  <c r="I113" i="1"/>
  <c r="F113" i="1"/>
  <c r="L113" i="1" s="1"/>
  <c r="M113" i="1" s="1"/>
  <c r="Q112" i="1"/>
  <c r="L112" i="1"/>
  <c r="P112" i="1" s="1"/>
  <c r="R112" i="1" s="1"/>
  <c r="U112" i="1" s="1"/>
  <c r="I112" i="1"/>
  <c r="F112" i="1"/>
  <c r="I111" i="1"/>
  <c r="F111" i="1"/>
  <c r="L111" i="1" s="1"/>
  <c r="M110" i="1"/>
  <c r="Q110" i="1" s="1"/>
  <c r="R110" i="1" s="1"/>
  <c r="U110" i="1" s="1"/>
  <c r="I110" i="1"/>
  <c r="F110" i="1"/>
  <c r="L110" i="1" s="1"/>
  <c r="P110" i="1" s="1"/>
  <c r="I109" i="1"/>
  <c r="L109" i="1" s="1"/>
  <c r="M109" i="1" s="1"/>
  <c r="Q109" i="1" s="1"/>
  <c r="R109" i="1" s="1"/>
  <c r="U109" i="1" s="1"/>
  <c r="F109" i="1"/>
  <c r="L108" i="1"/>
  <c r="P108" i="1" s="1"/>
  <c r="I108" i="1"/>
  <c r="F108" i="1"/>
  <c r="L107" i="1"/>
  <c r="I107" i="1"/>
  <c r="F107" i="1"/>
  <c r="I106" i="1"/>
  <c r="L106" i="1" s="1"/>
  <c r="F106" i="1"/>
  <c r="L105" i="1"/>
  <c r="P105" i="1" s="1"/>
  <c r="I105" i="1"/>
  <c r="F105" i="1"/>
  <c r="I104" i="1"/>
  <c r="L104" i="1" s="1"/>
  <c r="M104" i="1" s="1"/>
  <c r="Q104" i="1" s="1"/>
  <c r="R104" i="1" s="1"/>
  <c r="U104" i="1" s="1"/>
  <c r="F104" i="1"/>
  <c r="I103" i="1"/>
  <c r="F103" i="1"/>
  <c r="L103" i="1" s="1"/>
  <c r="I102" i="1"/>
  <c r="L102" i="1" s="1"/>
  <c r="F102" i="1"/>
  <c r="I101" i="1"/>
  <c r="L101" i="1" s="1"/>
  <c r="M101" i="1" s="1"/>
  <c r="Q101" i="1" s="1"/>
  <c r="F101" i="1"/>
  <c r="I100" i="1"/>
  <c r="F100" i="1"/>
  <c r="L100" i="1" s="1"/>
  <c r="I99" i="1"/>
  <c r="L99" i="1" s="1"/>
  <c r="F99" i="1"/>
  <c r="I98" i="1"/>
  <c r="F98" i="1"/>
  <c r="L98" i="1" s="1"/>
  <c r="M98" i="1" s="1"/>
  <c r="Q98" i="1" s="1"/>
  <c r="R98" i="1" s="1"/>
  <c r="U98" i="1" s="1"/>
  <c r="I97" i="1"/>
  <c r="F97" i="1"/>
  <c r="L97" i="1" s="1"/>
  <c r="I96" i="1"/>
  <c r="F96" i="1"/>
  <c r="L96" i="1" s="1"/>
  <c r="M96" i="1" s="1"/>
  <c r="Q96" i="1" s="1"/>
  <c r="R96" i="1" s="1"/>
  <c r="U96" i="1" s="1"/>
  <c r="L95" i="1"/>
  <c r="I95" i="1"/>
  <c r="F95" i="1"/>
  <c r="I94" i="1"/>
  <c r="F94" i="1"/>
  <c r="L94" i="1" s="1"/>
  <c r="I93" i="1"/>
  <c r="F93" i="1"/>
  <c r="L93" i="1" s="1"/>
  <c r="P93" i="1" s="1"/>
  <c r="L92" i="1"/>
  <c r="I92" i="1"/>
  <c r="F92" i="1"/>
  <c r="I91" i="1"/>
  <c r="F91" i="1"/>
  <c r="L91" i="1" s="1"/>
  <c r="M90" i="1"/>
  <c r="Q90" i="1" s="1"/>
  <c r="R90" i="1" s="1"/>
  <c r="U90" i="1" s="1"/>
  <c r="I90" i="1"/>
  <c r="F90" i="1"/>
  <c r="L90" i="1" s="1"/>
  <c r="P90" i="1" s="1"/>
  <c r="L89" i="1"/>
  <c r="I89" i="1"/>
  <c r="F89" i="1"/>
  <c r="I88" i="1"/>
  <c r="F88" i="1"/>
  <c r="L88" i="1" s="1"/>
  <c r="I87" i="1"/>
  <c r="F87" i="1"/>
  <c r="L87" i="1" s="1"/>
  <c r="P87" i="1" s="1"/>
  <c r="I86" i="1"/>
  <c r="L86" i="1" s="1"/>
  <c r="M86" i="1" s="1"/>
  <c r="Q86" i="1" s="1"/>
  <c r="R86" i="1" s="1"/>
  <c r="U86" i="1" s="1"/>
  <c r="F86" i="1"/>
  <c r="R85" i="1"/>
  <c r="U85" i="1" s="1"/>
  <c r="I85" i="1"/>
  <c r="L85" i="1" s="1"/>
  <c r="M85" i="1" s="1"/>
  <c r="Q85" i="1" s="1"/>
  <c r="F85" i="1"/>
  <c r="I84" i="1"/>
  <c r="L84" i="1" s="1"/>
  <c r="M84" i="1" s="1"/>
  <c r="Q84" i="1" s="1"/>
  <c r="F84" i="1"/>
  <c r="I83" i="1"/>
  <c r="F83" i="1"/>
  <c r="L83" i="1" s="1"/>
  <c r="I82" i="1"/>
  <c r="L82" i="1" s="1"/>
  <c r="F82" i="1"/>
  <c r="I81" i="1"/>
  <c r="L81" i="1" s="1"/>
  <c r="M81" i="1" s="1"/>
  <c r="Q81" i="1" s="1"/>
  <c r="F81" i="1"/>
  <c r="I80" i="1"/>
  <c r="F80" i="1"/>
  <c r="L80" i="1" s="1"/>
  <c r="I79" i="1"/>
  <c r="L79" i="1" s="1"/>
  <c r="F79" i="1"/>
  <c r="I78" i="1"/>
  <c r="L78" i="1" s="1"/>
  <c r="M78" i="1" s="1"/>
  <c r="Q78" i="1" s="1"/>
  <c r="F78" i="1"/>
  <c r="I77" i="1"/>
  <c r="F77" i="1"/>
  <c r="L77" i="1" s="1"/>
  <c r="I76" i="1"/>
  <c r="L76" i="1" s="1"/>
  <c r="F76" i="1"/>
  <c r="I75" i="1"/>
  <c r="F75" i="1"/>
  <c r="Q74" i="1"/>
  <c r="I74" i="1"/>
  <c r="F74" i="1"/>
  <c r="L74" i="1" s="1"/>
  <c r="P74" i="1" s="1"/>
  <c r="R74" i="1" s="1"/>
  <c r="U74" i="1" s="1"/>
  <c r="P73" i="1"/>
  <c r="I73" i="1"/>
  <c r="F73" i="1"/>
  <c r="L73" i="1" s="1"/>
  <c r="M73" i="1" s="1"/>
  <c r="Q73" i="1" s="1"/>
  <c r="R73" i="1" s="1"/>
  <c r="U73" i="1" s="1"/>
  <c r="I72" i="1"/>
  <c r="F72" i="1"/>
  <c r="L72" i="1" s="1"/>
  <c r="I71" i="1"/>
  <c r="F71" i="1"/>
  <c r="L71" i="1" s="1"/>
  <c r="M70" i="1"/>
  <c r="Q70" i="1" s="1"/>
  <c r="R70" i="1" s="1"/>
  <c r="U70" i="1" s="1"/>
  <c r="L70" i="1"/>
  <c r="I70" i="1"/>
  <c r="F70" i="1"/>
  <c r="Q69" i="1"/>
  <c r="I69" i="1"/>
  <c r="F69" i="1"/>
  <c r="L69" i="1" s="1"/>
  <c r="P69" i="1" s="1"/>
  <c r="R69" i="1" s="1"/>
  <c r="U69" i="1" s="1"/>
  <c r="I68" i="1"/>
  <c r="L68" i="1" s="1"/>
  <c r="F68" i="1"/>
  <c r="L67" i="1"/>
  <c r="M67" i="1" s="1"/>
  <c r="Q67" i="1" s="1"/>
  <c r="I67" i="1"/>
  <c r="F67" i="1"/>
  <c r="P66" i="1"/>
  <c r="I66" i="1"/>
  <c r="F66" i="1"/>
  <c r="L66" i="1" s="1"/>
  <c r="M66" i="1" s="1"/>
  <c r="Q66" i="1" s="1"/>
  <c r="R66" i="1" s="1"/>
  <c r="U66" i="1" s="1"/>
  <c r="I65" i="1"/>
  <c r="L65" i="1" s="1"/>
  <c r="F65" i="1"/>
  <c r="I64" i="1"/>
  <c r="L64" i="1" s="1"/>
  <c r="F64" i="1"/>
  <c r="I63" i="1"/>
  <c r="F63" i="1"/>
  <c r="L63" i="1" s="1"/>
  <c r="I62" i="1"/>
  <c r="L62" i="1" s="1"/>
  <c r="F62" i="1"/>
  <c r="I61" i="1"/>
  <c r="F61" i="1"/>
  <c r="L61" i="1" s="1"/>
  <c r="M61" i="1" s="1"/>
  <c r="Q61" i="1" s="1"/>
  <c r="R61" i="1" s="1"/>
  <c r="U61" i="1" s="1"/>
  <c r="I60" i="1"/>
  <c r="F60" i="1"/>
  <c r="L60" i="1" s="1"/>
  <c r="P59" i="1"/>
  <c r="I59" i="1"/>
  <c r="F59" i="1"/>
  <c r="L59" i="1" s="1"/>
  <c r="M59" i="1" s="1"/>
  <c r="Q59" i="1" s="1"/>
  <c r="I58" i="1"/>
  <c r="F58" i="1"/>
  <c r="I57" i="1"/>
  <c r="F57" i="1"/>
  <c r="L57" i="1" s="1"/>
  <c r="M57" i="1" s="1"/>
  <c r="Q57" i="1" s="1"/>
  <c r="R57" i="1" s="1"/>
  <c r="U57" i="1" s="1"/>
  <c r="P56" i="1"/>
  <c r="R56" i="1" s="1"/>
  <c r="U56" i="1" s="1"/>
  <c r="M56" i="1"/>
  <c r="Q56" i="1" s="1"/>
  <c r="I56" i="1"/>
  <c r="F56" i="1"/>
  <c r="L56" i="1" s="1"/>
  <c r="I55" i="1"/>
  <c r="F55" i="1"/>
  <c r="L55" i="1" s="1"/>
  <c r="I54" i="1"/>
  <c r="F54" i="1"/>
  <c r="L54" i="1" s="1"/>
  <c r="P53" i="1"/>
  <c r="R53" i="1" s="1"/>
  <c r="U53" i="1" s="1"/>
  <c r="M53" i="1"/>
  <c r="Q53" i="1" s="1"/>
  <c r="I53" i="1"/>
  <c r="F53" i="1"/>
  <c r="L53" i="1" s="1"/>
  <c r="L52" i="1"/>
  <c r="I52" i="1"/>
  <c r="F52" i="1"/>
  <c r="I51" i="1"/>
  <c r="F51" i="1"/>
  <c r="L51" i="1" s="1"/>
  <c r="P50" i="1"/>
  <c r="R50" i="1" s="1"/>
  <c r="U50" i="1" s="1"/>
  <c r="M50" i="1"/>
  <c r="Q50" i="1" s="1"/>
  <c r="I50" i="1"/>
  <c r="F50" i="1"/>
  <c r="L50" i="1" s="1"/>
  <c r="I49" i="1"/>
  <c r="L49" i="1" s="1"/>
  <c r="M49" i="1" s="1"/>
  <c r="Q49" i="1" s="1"/>
  <c r="R49" i="1" s="1"/>
  <c r="U49" i="1" s="1"/>
  <c r="F49" i="1"/>
  <c r="L48" i="1"/>
  <c r="P48" i="1" s="1"/>
  <c r="I48" i="1"/>
  <c r="F48" i="1"/>
  <c r="L47" i="1"/>
  <c r="P47" i="1" s="1"/>
  <c r="I47" i="1"/>
  <c r="F47" i="1"/>
  <c r="I46" i="1"/>
  <c r="L46" i="1" s="1"/>
  <c r="F46" i="1"/>
  <c r="L45" i="1"/>
  <c r="P45" i="1" s="1"/>
  <c r="I45" i="1"/>
  <c r="F45" i="1"/>
  <c r="L44" i="1"/>
  <c r="P44" i="1" s="1"/>
  <c r="I44" i="1"/>
  <c r="F44" i="1"/>
  <c r="I43" i="1"/>
  <c r="L43" i="1" s="1"/>
  <c r="F43" i="1"/>
  <c r="I42" i="1"/>
  <c r="L42" i="1" s="1"/>
  <c r="M42" i="1" s="1"/>
  <c r="Q42" i="1" s="1"/>
  <c r="R42" i="1" s="1"/>
  <c r="U42" i="1" s="1"/>
  <c r="F42" i="1"/>
  <c r="Q41" i="1"/>
  <c r="I41" i="1"/>
  <c r="F41" i="1"/>
  <c r="L41" i="1" s="1"/>
  <c r="P41" i="1" s="1"/>
  <c r="R41" i="1" s="1"/>
  <c r="U41" i="1" s="1"/>
  <c r="I40" i="1"/>
  <c r="F40" i="1"/>
  <c r="L40" i="1" s="1"/>
  <c r="I39" i="1"/>
  <c r="F39" i="1"/>
  <c r="L39" i="1" s="1"/>
  <c r="M39" i="1" s="1"/>
  <c r="Q39" i="1" s="1"/>
  <c r="I38" i="1"/>
  <c r="F38" i="1"/>
  <c r="L38" i="1" s="1"/>
  <c r="P38" i="1" s="1"/>
  <c r="I37" i="1"/>
  <c r="F37" i="1"/>
  <c r="L37" i="1" s="1"/>
  <c r="Q36" i="1"/>
  <c r="I36" i="1"/>
  <c r="F36" i="1"/>
  <c r="L36" i="1" s="1"/>
  <c r="M36" i="1" s="1"/>
  <c r="I35" i="1"/>
  <c r="F35" i="1"/>
  <c r="L35" i="1" s="1"/>
  <c r="P35" i="1" s="1"/>
  <c r="I34" i="1"/>
  <c r="F34" i="1"/>
  <c r="L34" i="1" s="1"/>
  <c r="Q33" i="1"/>
  <c r="P33" i="1"/>
  <c r="R33" i="1" s="1"/>
  <c r="U33" i="1" s="1"/>
  <c r="I33" i="1"/>
  <c r="F33" i="1"/>
  <c r="L33" i="1" s="1"/>
  <c r="M33" i="1" s="1"/>
  <c r="M32" i="1"/>
  <c r="Q32" i="1" s="1"/>
  <c r="I32" i="1"/>
  <c r="F32" i="1"/>
  <c r="L32" i="1" s="1"/>
  <c r="P32" i="1" s="1"/>
  <c r="I31" i="1"/>
  <c r="F31" i="1"/>
  <c r="L31" i="1" s="1"/>
  <c r="M31" i="1" s="1"/>
  <c r="Q31" i="1" s="1"/>
  <c r="R31" i="1" s="1"/>
  <c r="U31" i="1" s="1"/>
  <c r="L30" i="1"/>
  <c r="M30" i="1" s="1"/>
  <c r="Q30" i="1" s="1"/>
  <c r="R30" i="1" s="1"/>
  <c r="U30" i="1" s="1"/>
  <c r="I30" i="1"/>
  <c r="F30" i="1"/>
  <c r="Q29" i="1"/>
  <c r="I29" i="1"/>
  <c r="F29" i="1"/>
  <c r="L29" i="1" s="1"/>
  <c r="P29" i="1" s="1"/>
  <c r="R29" i="1" s="1"/>
  <c r="U29" i="1" s="1"/>
  <c r="I28" i="1"/>
  <c r="L28" i="1" s="1"/>
  <c r="F28" i="1"/>
  <c r="I27" i="1"/>
  <c r="L27" i="1" s="1"/>
  <c r="F27" i="1"/>
  <c r="I26" i="1"/>
  <c r="F26" i="1"/>
  <c r="L26" i="1" s="1"/>
  <c r="M26" i="1" s="1"/>
  <c r="Q26" i="1" s="1"/>
  <c r="R26" i="1" s="1"/>
  <c r="U26" i="1" s="1"/>
  <c r="Q25" i="1"/>
  <c r="I25" i="1"/>
  <c r="F25" i="1"/>
  <c r="L25" i="1" s="1"/>
  <c r="P25" i="1" s="1"/>
  <c r="R25" i="1" s="1"/>
  <c r="U25" i="1" s="1"/>
  <c r="I24" i="1"/>
  <c r="F24" i="1"/>
  <c r="L24" i="1" s="1"/>
  <c r="I23" i="1"/>
  <c r="F23" i="1"/>
  <c r="L23" i="1" s="1"/>
  <c r="L22" i="1"/>
  <c r="M22" i="1" s="1"/>
  <c r="Q22" i="1" s="1"/>
  <c r="R22" i="1" s="1"/>
  <c r="U22" i="1" s="1"/>
  <c r="I22" i="1"/>
  <c r="F22" i="1"/>
  <c r="Q21" i="1"/>
  <c r="I21" i="1"/>
  <c r="F21" i="1"/>
  <c r="L21" i="1" s="1"/>
  <c r="P21" i="1" s="1"/>
  <c r="R21" i="1" s="1"/>
  <c r="U21" i="1" s="1"/>
  <c r="I20" i="1"/>
  <c r="F20" i="1"/>
  <c r="L20" i="1" s="1"/>
  <c r="M20" i="1" s="1"/>
  <c r="Q20" i="1" s="1"/>
  <c r="R20" i="1" s="1"/>
  <c r="U20" i="1" s="1"/>
  <c r="M19" i="1"/>
  <c r="Q19" i="1" s="1"/>
  <c r="I19" i="1"/>
  <c r="F19" i="1"/>
  <c r="L19" i="1" s="1"/>
  <c r="P19" i="1" s="1"/>
  <c r="I18" i="1"/>
  <c r="F18" i="1"/>
  <c r="L18" i="1" s="1"/>
  <c r="M18" i="1" s="1"/>
  <c r="Q18" i="1" s="1"/>
  <c r="R18" i="1" s="1"/>
  <c r="U18" i="1" s="1"/>
  <c r="Q17" i="1"/>
  <c r="L17" i="1"/>
  <c r="P17" i="1" s="1"/>
  <c r="R17" i="1" s="1"/>
  <c r="U17" i="1" s="1"/>
  <c r="I17" i="1"/>
  <c r="F17" i="1"/>
  <c r="I16" i="1"/>
  <c r="F16" i="1"/>
  <c r="L16" i="1" s="1"/>
  <c r="M16" i="1" s="1"/>
  <c r="Q16" i="1" s="1"/>
  <c r="R16" i="1" s="1"/>
  <c r="U16" i="1" s="1"/>
  <c r="Q15" i="1"/>
  <c r="I15" i="1"/>
  <c r="F15" i="1"/>
  <c r="L15" i="1" s="1"/>
  <c r="P15" i="1" s="1"/>
  <c r="R15" i="1" s="1"/>
  <c r="U15" i="1" s="1"/>
  <c r="I14" i="1"/>
  <c r="F14" i="1"/>
  <c r="I13" i="1"/>
  <c r="F13" i="1"/>
  <c r="L13" i="1" s="1"/>
  <c r="Q12" i="1"/>
  <c r="P12" i="1"/>
  <c r="I12" i="1"/>
  <c r="F12" i="1"/>
  <c r="L12" i="1" s="1"/>
  <c r="M12" i="1" s="1"/>
  <c r="I11" i="1"/>
  <c r="F11" i="1"/>
  <c r="L11" i="1" s="1"/>
  <c r="P11" i="1" s="1"/>
  <c r="I10" i="1"/>
  <c r="F10" i="1"/>
  <c r="L10" i="1" s="1"/>
  <c r="M10" i="1" s="1"/>
  <c r="Q10" i="1" s="1"/>
  <c r="R10" i="1" s="1"/>
  <c r="U10" i="1" s="1"/>
  <c r="Q9" i="1"/>
  <c r="L9" i="1"/>
  <c r="P9" i="1" s="1"/>
  <c r="R9" i="1" s="1"/>
  <c r="U9" i="1" s="1"/>
  <c r="I9" i="1"/>
  <c r="F9" i="1"/>
  <c r="I8" i="1"/>
  <c r="L8" i="1" s="1"/>
  <c r="F8" i="1"/>
  <c r="L7" i="1"/>
  <c r="P7" i="1" s="1"/>
  <c r="I7" i="1"/>
  <c r="F7" i="1"/>
  <c r="L6" i="1"/>
  <c r="P6" i="1" s="1"/>
  <c r="I6" i="1"/>
  <c r="F6" i="1"/>
  <c r="I5" i="1"/>
  <c r="L5" i="1" s="1"/>
  <c r="F5" i="1"/>
  <c r="L4" i="1"/>
  <c r="P4" i="1" s="1"/>
  <c r="I4" i="1"/>
  <c r="F4" i="1"/>
  <c r="L3" i="1"/>
  <c r="P3" i="1" s="1"/>
  <c r="I3" i="1"/>
  <c r="F3" i="1"/>
  <c r="I2" i="1"/>
  <c r="L2" i="1" s="1"/>
  <c r="F2" i="1"/>
  <c r="M55" i="1" l="1"/>
  <c r="Q55" i="1" s="1"/>
  <c r="P55" i="1"/>
  <c r="R55" i="1" s="1"/>
  <c r="U55" i="1" s="1"/>
  <c r="M27" i="1"/>
  <c r="Q27" i="1" s="1"/>
  <c r="P27" i="1"/>
  <c r="R27" i="1" s="1"/>
  <c r="U27" i="1" s="1"/>
  <c r="M24" i="1"/>
  <c r="Q24" i="1" s="1"/>
  <c r="P24" i="1"/>
  <c r="R24" i="1" s="1"/>
  <c r="U24" i="1" s="1"/>
  <c r="R108" i="1"/>
  <c r="U108" i="1" s="1"/>
  <c r="R48" i="1"/>
  <c r="U48" i="1" s="1"/>
  <c r="M72" i="1"/>
  <c r="Q72" i="1" s="1"/>
  <c r="P72" i="1"/>
  <c r="R72" i="1" s="1"/>
  <c r="U72" i="1" s="1"/>
  <c r="R4" i="1"/>
  <c r="U4" i="1" s="1"/>
  <c r="M64" i="1"/>
  <c r="Q64" i="1" s="1"/>
  <c r="P64" i="1"/>
  <c r="R64" i="1" s="1"/>
  <c r="U64" i="1" s="1"/>
  <c r="P118" i="1"/>
  <c r="R118" i="1" s="1"/>
  <c r="U118" i="1" s="1"/>
  <c r="P91" i="1"/>
  <c r="R91" i="1" s="1"/>
  <c r="U91" i="1" s="1"/>
  <c r="M91" i="1"/>
  <c r="Q91" i="1" s="1"/>
  <c r="R12" i="1"/>
  <c r="U12" i="1" s="1"/>
  <c r="P40" i="1"/>
  <c r="M40" i="1"/>
  <c r="Q40" i="1" s="1"/>
  <c r="P60" i="1"/>
  <c r="R60" i="1" s="1"/>
  <c r="U60" i="1" s="1"/>
  <c r="M60" i="1"/>
  <c r="Q60" i="1" s="1"/>
  <c r="M47" i="1"/>
  <c r="Q47" i="1" s="1"/>
  <c r="P34" i="1"/>
  <c r="M34" i="1"/>
  <c r="Q34" i="1" s="1"/>
  <c r="R38" i="1"/>
  <c r="U38" i="1" s="1"/>
  <c r="P54" i="1"/>
  <c r="R54" i="1" s="1"/>
  <c r="U54" i="1" s="1"/>
  <c r="M54" i="1"/>
  <c r="Q54" i="1" s="1"/>
  <c r="P68" i="1"/>
  <c r="R68" i="1" s="1"/>
  <c r="U68" i="1" s="1"/>
  <c r="M68" i="1"/>
  <c r="Q68" i="1" s="1"/>
  <c r="P107" i="1"/>
  <c r="M107" i="1"/>
  <c r="Q107" i="1" s="1"/>
  <c r="P111" i="1"/>
  <c r="M111" i="1"/>
  <c r="Q111" i="1" s="1"/>
  <c r="P82" i="1"/>
  <c r="M82" i="1"/>
  <c r="Q82" i="1" s="1"/>
  <c r="M3" i="1"/>
  <c r="Q3" i="1" s="1"/>
  <c r="R3" i="1" s="1"/>
  <c r="U3" i="1" s="1"/>
  <c r="P114" i="1"/>
  <c r="M114" i="1"/>
  <c r="Q114" i="1" s="1"/>
  <c r="M44" i="1"/>
  <c r="Q44" i="1" s="1"/>
  <c r="L14" i="1"/>
  <c r="P51" i="1"/>
  <c r="M51" i="1"/>
  <c r="Q51" i="1" s="1"/>
  <c r="L58" i="1"/>
  <c r="P65" i="1"/>
  <c r="M65" i="1"/>
  <c r="Q65" i="1" s="1"/>
  <c r="L75" i="1"/>
  <c r="M75" i="1" s="1"/>
  <c r="Q75" i="1" s="1"/>
  <c r="R75" i="1" s="1"/>
  <c r="U75" i="1" s="1"/>
  <c r="P79" i="1"/>
  <c r="M79" i="1"/>
  <c r="Q79" i="1" s="1"/>
  <c r="P88" i="1"/>
  <c r="M88" i="1"/>
  <c r="Q88" i="1" s="1"/>
  <c r="P99" i="1"/>
  <c r="M99" i="1"/>
  <c r="Q99" i="1" s="1"/>
  <c r="M123" i="1"/>
  <c r="Q123" i="1" s="1"/>
  <c r="P94" i="1"/>
  <c r="M94" i="1"/>
  <c r="Q94" i="1" s="1"/>
  <c r="M38" i="1"/>
  <c r="Q38" i="1" s="1"/>
  <c r="M95" i="1"/>
  <c r="Q95" i="1" s="1"/>
  <c r="P95" i="1"/>
  <c r="R95" i="1" s="1"/>
  <c r="U95" i="1" s="1"/>
  <c r="P115" i="1"/>
  <c r="R115" i="1" s="1"/>
  <c r="U115" i="1" s="1"/>
  <c r="P23" i="1"/>
  <c r="M23" i="1"/>
  <c r="Q23" i="1" s="1"/>
  <c r="P37" i="1"/>
  <c r="M37" i="1"/>
  <c r="Q37" i="1" s="1"/>
  <c r="R123" i="1"/>
  <c r="U123" i="1" s="1"/>
  <c r="R11" i="1"/>
  <c r="U11" i="1" s="1"/>
  <c r="P28" i="1"/>
  <c r="R28" i="1" s="1"/>
  <c r="U28" i="1" s="1"/>
  <c r="M28" i="1"/>
  <c r="Q28" i="1" s="1"/>
  <c r="P62" i="1"/>
  <c r="M62" i="1"/>
  <c r="Q62" i="1" s="1"/>
  <c r="P80" i="1"/>
  <c r="M80" i="1"/>
  <c r="Q80" i="1" s="1"/>
  <c r="P84" i="1"/>
  <c r="R84" i="1" s="1"/>
  <c r="U84" i="1" s="1"/>
  <c r="P100" i="1"/>
  <c r="R100" i="1" s="1"/>
  <c r="U100" i="1" s="1"/>
  <c r="M100" i="1"/>
  <c r="Q100" i="1" s="1"/>
  <c r="P120" i="1"/>
  <c r="R120" i="1" s="1"/>
  <c r="U120" i="1" s="1"/>
  <c r="M120" i="1"/>
  <c r="Q120" i="1" s="1"/>
  <c r="P106" i="1"/>
  <c r="M106" i="1"/>
  <c r="Q106" i="1" s="1"/>
  <c r="P103" i="1"/>
  <c r="M103" i="1"/>
  <c r="Q103" i="1" s="1"/>
  <c r="R32" i="1"/>
  <c r="U32" i="1" s="1"/>
  <c r="M35" i="1"/>
  <c r="Q35" i="1" s="1"/>
  <c r="R35" i="1" s="1"/>
  <c r="U35" i="1" s="1"/>
  <c r="P92" i="1"/>
  <c r="M92" i="1"/>
  <c r="Q92" i="1" s="1"/>
  <c r="P116" i="1"/>
  <c r="R116" i="1" s="1"/>
  <c r="U116" i="1" s="1"/>
  <c r="M116" i="1"/>
  <c r="Q116" i="1" s="1"/>
  <c r="P124" i="1"/>
  <c r="R124" i="1" s="1"/>
  <c r="U124" i="1" s="1"/>
  <c r="P102" i="1"/>
  <c r="M102" i="1"/>
  <c r="Q102" i="1" s="1"/>
  <c r="R47" i="1"/>
  <c r="U47" i="1" s="1"/>
  <c r="P13" i="1"/>
  <c r="M13" i="1"/>
  <c r="Q13" i="1" s="1"/>
  <c r="P83" i="1"/>
  <c r="M83" i="1"/>
  <c r="Q83" i="1" s="1"/>
  <c r="M11" i="1"/>
  <c r="Q11" i="1" s="1"/>
  <c r="P39" i="1"/>
  <c r="R39" i="1" s="1"/>
  <c r="U39" i="1" s="1"/>
  <c r="P76" i="1"/>
  <c r="R76" i="1" s="1"/>
  <c r="U76" i="1" s="1"/>
  <c r="M76" i="1"/>
  <c r="Q76" i="1" s="1"/>
  <c r="R6" i="1"/>
  <c r="U6" i="1" s="1"/>
  <c r="M6" i="1"/>
  <c r="Q6" i="1" s="1"/>
  <c r="R44" i="1"/>
  <c r="U44" i="1" s="1"/>
  <c r="P67" i="1"/>
  <c r="R67" i="1" s="1"/>
  <c r="U67" i="1" s="1"/>
  <c r="P5" i="1"/>
  <c r="M5" i="1"/>
  <c r="Q5" i="1" s="1"/>
  <c r="R19" i="1"/>
  <c r="U19" i="1" s="1"/>
  <c r="M52" i="1"/>
  <c r="Q52" i="1" s="1"/>
  <c r="P52" i="1"/>
  <c r="R52" i="1" s="1"/>
  <c r="U52" i="1" s="1"/>
  <c r="R59" i="1"/>
  <c r="U59" i="1" s="1"/>
  <c r="P63" i="1"/>
  <c r="R63" i="1" s="1"/>
  <c r="U63" i="1" s="1"/>
  <c r="M63" i="1"/>
  <c r="Q63" i="1" s="1"/>
  <c r="M89" i="1"/>
  <c r="Q89" i="1" s="1"/>
  <c r="P89" i="1"/>
  <c r="P117" i="1"/>
  <c r="M117" i="1"/>
  <c r="Q117" i="1" s="1"/>
  <c r="P125" i="1"/>
  <c r="M125" i="1"/>
  <c r="Q125" i="1" s="1"/>
  <c r="P71" i="1"/>
  <c r="M71" i="1"/>
  <c r="Q71" i="1" s="1"/>
  <c r="P78" i="1"/>
  <c r="R78" i="1" s="1"/>
  <c r="U78" i="1" s="1"/>
  <c r="M87" i="1"/>
  <c r="Q87" i="1" s="1"/>
  <c r="R87" i="1" s="1"/>
  <c r="U87" i="1" s="1"/>
  <c r="P2" i="1"/>
  <c r="R2" i="1" s="1"/>
  <c r="U2" i="1" s="1"/>
  <c r="M2" i="1"/>
  <c r="Q2" i="1" s="1"/>
  <c r="P8" i="1"/>
  <c r="R8" i="1" s="1"/>
  <c r="U8" i="1" s="1"/>
  <c r="M8" i="1"/>
  <c r="Q8" i="1" s="1"/>
  <c r="P36" i="1"/>
  <c r="R36" i="1" s="1"/>
  <c r="U36" i="1" s="1"/>
  <c r="P43" i="1"/>
  <c r="R43" i="1" s="1"/>
  <c r="U43" i="1" s="1"/>
  <c r="M43" i="1"/>
  <c r="Q43" i="1" s="1"/>
  <c r="P46" i="1"/>
  <c r="M46" i="1"/>
  <c r="Q46" i="1" s="1"/>
  <c r="P77" i="1"/>
  <c r="M77" i="1"/>
  <c r="Q77" i="1" s="1"/>
  <c r="P81" i="1"/>
  <c r="R81" i="1" s="1"/>
  <c r="U81" i="1" s="1"/>
  <c r="M93" i="1"/>
  <c r="Q93" i="1" s="1"/>
  <c r="R93" i="1" s="1"/>
  <c r="U93" i="1" s="1"/>
  <c r="P97" i="1"/>
  <c r="M97" i="1"/>
  <c r="Q97" i="1" s="1"/>
  <c r="P101" i="1"/>
  <c r="R101" i="1" s="1"/>
  <c r="U101" i="1" s="1"/>
  <c r="M4" i="1"/>
  <c r="Q4" i="1" s="1"/>
  <c r="M7" i="1"/>
  <c r="Q7" i="1" s="1"/>
  <c r="R7" i="1" s="1"/>
  <c r="U7" i="1" s="1"/>
  <c r="M45" i="1"/>
  <c r="Q45" i="1" s="1"/>
  <c r="R45" i="1" s="1"/>
  <c r="U45" i="1" s="1"/>
  <c r="M48" i="1"/>
  <c r="Q48" i="1" s="1"/>
  <c r="M105" i="1"/>
  <c r="Q105" i="1" s="1"/>
  <c r="R105" i="1" s="1"/>
  <c r="U105" i="1" s="1"/>
  <c r="M108" i="1"/>
  <c r="Q108" i="1" s="1"/>
  <c r="R94" i="1" l="1"/>
  <c r="U94" i="1" s="1"/>
  <c r="R107" i="1"/>
  <c r="U107" i="1" s="1"/>
  <c r="R89" i="1"/>
  <c r="U89" i="1" s="1"/>
  <c r="R102" i="1"/>
  <c r="U102" i="1" s="1"/>
  <c r="R51" i="1"/>
  <c r="U51" i="1" s="1"/>
  <c r="R40" i="1"/>
  <c r="U40" i="1" s="1"/>
  <c r="R97" i="1"/>
  <c r="U97" i="1" s="1"/>
  <c r="R37" i="1"/>
  <c r="U37" i="1" s="1"/>
  <c r="R99" i="1"/>
  <c r="U99" i="1" s="1"/>
  <c r="R23" i="1"/>
  <c r="U23" i="1" s="1"/>
  <c r="R88" i="1"/>
  <c r="U88" i="1" s="1"/>
  <c r="R114" i="1"/>
  <c r="U114" i="1" s="1"/>
  <c r="R92" i="1"/>
  <c r="U92" i="1" s="1"/>
  <c r="R106" i="1"/>
  <c r="U106" i="1" s="1"/>
  <c r="R77" i="1"/>
  <c r="U77" i="1" s="1"/>
  <c r="R80" i="1"/>
  <c r="U80" i="1" s="1"/>
  <c r="R79" i="1"/>
  <c r="U79" i="1" s="1"/>
  <c r="R34" i="1"/>
  <c r="U34" i="1" s="1"/>
  <c r="P58" i="1"/>
  <c r="M58" i="1"/>
  <c r="Q58" i="1" s="1"/>
  <c r="R117" i="1"/>
  <c r="U117" i="1" s="1"/>
  <c r="R71" i="1"/>
  <c r="U71" i="1" s="1"/>
  <c r="R83" i="1"/>
  <c r="U83" i="1" s="1"/>
  <c r="R82" i="1"/>
  <c r="U82" i="1" s="1"/>
  <c r="R46" i="1"/>
  <c r="U46" i="1" s="1"/>
  <c r="R62" i="1"/>
  <c r="U62" i="1" s="1"/>
  <c r="P14" i="1"/>
  <c r="M14" i="1"/>
  <c r="Q14" i="1" s="1"/>
  <c r="R125" i="1"/>
  <c r="U125" i="1" s="1"/>
  <c r="R5" i="1"/>
  <c r="U5" i="1" s="1"/>
  <c r="R13" i="1"/>
  <c r="U13" i="1" s="1"/>
  <c r="R103" i="1"/>
  <c r="U103" i="1" s="1"/>
  <c r="R65" i="1"/>
  <c r="U65" i="1" s="1"/>
  <c r="R111" i="1"/>
  <c r="U111" i="1" s="1"/>
  <c r="R58" i="1" l="1"/>
  <c r="U58" i="1" s="1"/>
  <c r="R14" i="1"/>
  <c r="U14" i="1" s="1"/>
</calcChain>
</file>

<file path=xl/sharedStrings.xml><?xml version="1.0" encoding="utf-8"?>
<sst xmlns="http://schemas.openxmlformats.org/spreadsheetml/2006/main" count="68" uniqueCount="54">
  <si>
    <t>Номер Участка</t>
  </si>
  <si>
    <t>номер линии</t>
  </si>
  <si>
    <t>ФИО Номер участка</t>
  </si>
  <si>
    <t>ДЕНЬ показания на 23.03.2024</t>
  </si>
  <si>
    <t>ДЕНЬ показания на 23.04.2024</t>
  </si>
  <si>
    <t>ДЕНЬ Расход Электричества (кВт.)</t>
  </si>
  <si>
    <t>НОЧЬ показания на 23.03.2024</t>
  </si>
  <si>
    <t>НОЧЬ показания на 23.04.2024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</si>
  <si>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</si>
  <si>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</si>
  <si>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</si>
  <si>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</si>
  <si>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</si>
  <si>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</si>
  <si>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</si>
  <si>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</si>
  <si>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</si>
  <si>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</si>
  <si>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</si>
  <si>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</si>
  <si>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</si>
  <si>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Начисления по счетчику до показаний День 19565, ночь 8042</t>
  </si>
  <si>
    <t>Потери</t>
  </si>
  <si>
    <t>Начисления по счетчику до показаний День 11477, ночь 6881</t>
  </si>
  <si>
    <t>Начисления по счетчику до показаний День 32867, ночь 13874</t>
  </si>
  <si>
    <t>долг за март</t>
  </si>
  <si>
    <t>потери</t>
  </si>
  <si>
    <t>Начисления по счетчику до показаний День 18164, ночь 6811</t>
  </si>
  <si>
    <t>Начисления по счетчику до показаний День 29795, ночь 28160</t>
  </si>
  <si>
    <t xml:space="preserve">Потери </t>
  </si>
  <si>
    <t>Начисления по счетчику до показаний День 203, ночь 7</t>
  </si>
  <si>
    <t>Сумма начислений делится на три участка - 64, 153, 152</t>
  </si>
  <si>
    <t>Депозит в авусте 500р - 6 р= 494 - 7р(6+1) авг= 487 на сент</t>
  </si>
  <si>
    <t>депозит 500 руб- 13,5 (март)=486 руб-6,7 руб(апрель)=479 руб переходит на следующий месяц -26,9 руб (май) = 452 руб - 101 руб (июнь)= 351 руб - 108 руб (июль)=243 руб -(136+10)=97 +1000 руб= 1097 руб-107 руб(сент)=991 руб на окт</t>
  </si>
  <si>
    <t>Начисления по счетчику до показаний День-13874, Ночь-7534</t>
  </si>
  <si>
    <t>Начисления по счетчику до показаний День-5108,  Ночь -3525</t>
  </si>
  <si>
    <t>долг за апрель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</si>
  <si>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</si>
  <si>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</si>
  <si>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</si>
  <si>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Начисления по счетчику до показаний День - 19682, Ночь - 4997</t>
  </si>
  <si>
    <t>171-74</t>
  </si>
  <si>
    <t>депозит. 500-13(февраль)-95 (март)=392 руб - 61 руб (апрель)=331 руб переходит дальше - 125 руб (май)= 206 руб -74 руб (июнь)=132 руб+ 500 РУБ в июне оплата= 632 руб-78руб (июль)= 554 руб-(88 +7) (август)= 458 р - (92+7) за сент +600 руб (оплата в октябре)= 959 руб на окт</t>
  </si>
  <si>
    <t>172-67</t>
  </si>
  <si>
    <t>172-71</t>
  </si>
  <si>
    <t>172-72</t>
  </si>
  <si>
    <t>172-77</t>
  </si>
  <si>
    <t>29А</t>
  </si>
  <si>
    <t>39А</t>
  </si>
  <si>
    <t>7А</t>
  </si>
  <si>
    <t>Начисления по счетчику до показаний День - 614, Ночь - 40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</si>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</sst>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sz val="10"/>
      <color theme="1"/>
      <name val="Aptos Narrow"/>
      <family val="2"/>
      <scheme val="minor"/>
    </font>
    <font>
      <sz val="11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 readingOrder="1"/>
    </xf>
    <xf numFmtId="1" fontId="2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 readingOrder="1"/>
    </xf>
    <xf numFmtId="1" fontId="2" fillId="4" borderId="1" xfId="0" applyNumberFormat="1" applyFont="1" applyFill="1" applyBorder="1" applyAlignment="1">
      <alignment horizontal="center" vertical="center" wrapText="1" readingOrder="1"/>
    </xf>
    <xf numFmtId="1" fontId="2" fillId="5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" fontId="6" fillId="0" borderId="1" xfId="0" quotePrefix="1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8" fillId="3" borderId="1" xfId="0" quotePrefix="1" applyNumberFormat="1" applyFont="1" applyFill="1" applyBorder="1" applyAlignment="1">
      <alignment horizontal="center" readingOrder="1"/>
    </xf>
    <xf numFmtId="1" fontId="9" fillId="4" borderId="1" xfId="0" applyNumberFormat="1" applyFont="1" applyFill="1" applyBorder="1" applyAlignment="1">
      <alignment horizontal="center" readingOrder="1"/>
    </xf>
    <xf numFmtId="1" fontId="9" fillId="5" borderId="1" xfId="0" applyNumberFormat="1" applyFont="1" applyFill="1" applyBorder="1" applyAlignment="1">
      <alignment horizontal="center" readingOrder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1" fontId="6" fillId="0" borderId="2" xfId="0" quotePrefix="1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0" fillId="0" borderId="2" xfId="0" applyNumberFormat="1" applyBorder="1"/>
    <xf numFmtId="1" fontId="8" fillId="3" borderId="2" xfId="0" quotePrefix="1" applyNumberFormat="1" applyFont="1" applyFill="1" applyBorder="1" applyAlignment="1">
      <alignment horizontal="center" readingOrder="1"/>
    </xf>
    <xf numFmtId="1" fontId="9" fillId="4" borderId="2" xfId="0" applyNumberFormat="1" applyFont="1" applyFill="1" applyBorder="1" applyAlignment="1">
      <alignment horizontal="center" readingOrder="1"/>
    </xf>
    <xf numFmtId="1" fontId="9" fillId="5" borderId="2" xfId="0" applyNumberFormat="1" applyFont="1" applyFill="1" applyBorder="1" applyAlignment="1">
      <alignment horizontal="center" readingOrder="1"/>
    </xf>
    <xf numFmtId="0" fontId="12" fillId="0" borderId="2" xfId="0" applyFont="1" applyBorder="1"/>
    <xf numFmtId="0" fontId="1" fillId="0" borderId="2" xfId="0" applyFont="1" applyBorder="1"/>
    <xf numFmtId="1" fontId="3" fillId="0" borderId="3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1" fontId="6" fillId="0" borderId="4" xfId="0" quotePrefix="1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8" fillId="3" borderId="4" xfId="0" quotePrefix="1" applyNumberFormat="1" applyFont="1" applyFill="1" applyBorder="1" applyAlignment="1">
      <alignment horizontal="center" readingOrder="1"/>
    </xf>
    <xf numFmtId="1" fontId="9" fillId="4" borderId="4" xfId="0" applyNumberFormat="1" applyFont="1" applyFill="1" applyBorder="1" applyAlignment="1">
      <alignment horizontal="center" readingOrder="1"/>
    </xf>
    <xf numFmtId="1" fontId="9" fillId="5" borderId="4" xfId="0" applyNumberFormat="1" applyFont="1" applyFill="1" applyBorder="1" applyAlignment="1">
      <alignment horizontal="center" readingOrder="1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/>
    </xf>
    <xf numFmtId="1" fontId="6" fillId="0" borderId="6" xfId="0" quotePrefix="1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8" fillId="6" borderId="6" xfId="0" quotePrefix="1" applyNumberFormat="1" applyFont="1" applyFill="1" applyBorder="1" applyAlignment="1">
      <alignment horizontal="center" readingOrder="1"/>
    </xf>
    <xf numFmtId="1" fontId="9" fillId="4" borderId="6" xfId="0" applyNumberFormat="1" applyFont="1" applyFill="1" applyBorder="1" applyAlignment="1">
      <alignment horizontal="center" readingOrder="1"/>
    </xf>
    <xf numFmtId="1" fontId="9" fillId="5" borderId="6" xfId="0" applyNumberFormat="1" applyFont="1" applyFill="1" applyBorder="1" applyAlignment="1">
      <alignment horizontal="center" readingOrder="1"/>
    </xf>
    <xf numFmtId="0" fontId="1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/>
    </xf>
    <xf numFmtId="1" fontId="6" fillId="0" borderId="7" xfId="0" quotePrefix="1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8" fillId="3" borderId="7" xfId="0" quotePrefix="1" applyNumberFormat="1" applyFont="1" applyFill="1" applyBorder="1" applyAlignment="1">
      <alignment horizontal="center" readingOrder="1"/>
    </xf>
    <xf numFmtId="1" fontId="9" fillId="4" borderId="7" xfId="0" applyNumberFormat="1" applyFont="1" applyFill="1" applyBorder="1" applyAlignment="1">
      <alignment horizontal="center" readingOrder="1"/>
    </xf>
    <xf numFmtId="1" fontId="9" fillId="5" borderId="7" xfId="0" applyNumberFormat="1" applyFont="1" applyFill="1" applyBorder="1" applyAlignment="1">
      <alignment horizontal="center" readingOrder="1"/>
    </xf>
    <xf numFmtId="0" fontId="1" fillId="0" borderId="7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" fontId="8" fillId="6" borderId="2" xfId="0" quotePrefix="1" applyNumberFormat="1" applyFont="1" applyFill="1" applyBorder="1" applyAlignment="1">
      <alignment horizontal="center" readingOrder="1"/>
    </xf>
    <xf numFmtId="0" fontId="11" fillId="0" borderId="2" xfId="0" applyFont="1" applyBorder="1" applyAlignment="1">
      <alignment horizontal="center" vertical="center" wrapText="1"/>
    </xf>
    <xf numFmtId="0" fontId="12" fillId="0" borderId="7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0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1" fontId="8" fillId="6" borderId="7" xfId="0" quotePrefix="1" applyNumberFormat="1" applyFont="1" applyFill="1" applyBorder="1" applyAlignment="1">
      <alignment horizontal="center" readingOrder="1"/>
    </xf>
    <xf numFmtId="4" fontId="10" fillId="7" borderId="1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8" fillId="6" borderId="1" xfId="0" quotePrefix="1" applyNumberFormat="1" applyFont="1" applyFill="1" applyBorder="1" applyAlignment="1">
      <alignment horizontal="center" readingOrder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" fontId="5" fillId="0" borderId="1" xfId="0" applyNumberFormat="1" applyFont="1" applyBorder="1" applyAlignment="1">
      <alignment horizontal="center"/>
    </xf>
    <xf numFmtId="4" fontId="11" fillId="7" borderId="2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/>
    <xf numFmtId="0" fontId="4" fillId="0" borderId="4" xfId="0" applyFont="1" applyBorder="1" applyAlignment="1">
      <alignment horizontal="left"/>
    </xf>
    <xf numFmtId="0" fontId="13" fillId="8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/>
    <xf numFmtId="0" fontId="4" fillId="0" borderId="6" xfId="0" applyFont="1" applyBorder="1" applyAlignment="1">
      <alignment horizontal="left"/>
    </xf>
    <xf numFmtId="0" fontId="13" fillId="8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BA82-3213-4490-8003-489504915ABC}">
  <dimension ref="A1:W125"/>
  <sheetViews>
    <sheetView tabSelected="1" workbookViewId="0">
      <selection activeCell="AB12" sqref="AB12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3" t="s">
        <v>20</v>
      </c>
      <c r="V1" s="7" t="s">
        <v>13</v>
      </c>
      <c r="W1" s="7" t="s">
        <v>14</v>
      </c>
    </row>
    <row r="2" spans="1:23" ht="15.75" x14ac:dyDescent="0.25">
      <c r="A2" s="14">
        <v>1</v>
      </c>
      <c r="B2" s="14">
        <v>6</v>
      </c>
      <c r="C2" s="15"/>
      <c r="D2" s="16">
        <v>128</v>
      </c>
      <c r="E2" s="16">
        <v>129</v>
      </c>
      <c r="F2" s="14">
        <f t="shared" ref="F2:F65" si="0">E2-D2</f>
        <v>1</v>
      </c>
      <c r="G2" s="16">
        <v>31</v>
      </c>
      <c r="H2" s="16">
        <v>31</v>
      </c>
      <c r="I2" s="14">
        <f t="shared" ref="I2:I65" si="1">H2-G2</f>
        <v>0</v>
      </c>
      <c r="J2" s="17">
        <v>6.73</v>
      </c>
      <c r="K2" s="17">
        <v>3.61</v>
      </c>
      <c r="L2" s="18">
        <f t="shared" ref="L2:L65" si="2">F2*J2+K2*I2</f>
        <v>6.73</v>
      </c>
      <c r="M2" s="19">
        <f t="shared" ref="M2:M8" si="3">L2*0.0765</f>
        <v>0.514845</v>
      </c>
      <c r="N2" s="20">
        <v>-398.26546500000001</v>
      </c>
      <c r="O2" s="20">
        <v>0</v>
      </c>
      <c r="P2" s="21">
        <f t="shared" ref="P2:Q17" si="4">L2+N2</f>
        <v>-391.53546499999999</v>
      </c>
      <c r="Q2" s="22">
        <f t="shared" si="4"/>
        <v>0.514845</v>
      </c>
      <c r="R2" s="23">
        <f t="shared" ref="R2:R65" si="5">P2+Q2</f>
        <v>-391.02062000000001</v>
      </c>
      <c r="S2" s="24"/>
      <c r="T2" s="25"/>
      <c r="U2" s="20">
        <f>R2-S2</f>
        <v>-391.02062000000001</v>
      </c>
      <c r="V2" s="20">
        <v>-391.02062000000001</v>
      </c>
      <c r="W2" s="20">
        <v>0</v>
      </c>
    </row>
    <row r="3" spans="1:23" ht="15.75" x14ac:dyDescent="0.25">
      <c r="A3" s="14">
        <v>2</v>
      </c>
      <c r="B3" s="14">
        <v>1</v>
      </c>
      <c r="C3" s="15"/>
      <c r="D3" s="16">
        <v>1792</v>
      </c>
      <c r="E3" s="16">
        <v>1806</v>
      </c>
      <c r="F3" s="14">
        <f t="shared" si="0"/>
        <v>14</v>
      </c>
      <c r="G3" s="16">
        <v>470</v>
      </c>
      <c r="H3" s="16">
        <v>476</v>
      </c>
      <c r="I3" s="14">
        <f t="shared" si="1"/>
        <v>6</v>
      </c>
      <c r="J3" s="17">
        <v>6.73</v>
      </c>
      <c r="K3" s="17">
        <v>3.61</v>
      </c>
      <c r="L3" s="18">
        <f t="shared" si="2"/>
        <v>115.88</v>
      </c>
      <c r="M3" s="19">
        <f t="shared" si="3"/>
        <v>8.8648199999999999</v>
      </c>
      <c r="N3" s="20">
        <v>0</v>
      </c>
      <c r="O3" s="20">
        <v>0</v>
      </c>
      <c r="P3" s="21">
        <f t="shared" si="4"/>
        <v>115.88</v>
      </c>
      <c r="Q3" s="22">
        <f t="shared" si="4"/>
        <v>8.8648199999999999</v>
      </c>
      <c r="R3" s="23">
        <f t="shared" si="5"/>
        <v>124.74481999999999</v>
      </c>
      <c r="S3" s="26"/>
      <c r="T3" s="25"/>
      <c r="U3" s="20">
        <f t="shared" ref="U3:U66" si="6">R3-S3</f>
        <v>124.74481999999999</v>
      </c>
      <c r="V3" s="20">
        <v>125</v>
      </c>
      <c r="W3" s="20">
        <v>0</v>
      </c>
    </row>
    <row r="4" spans="1:23" ht="15.75" x14ac:dyDescent="0.25">
      <c r="A4" s="14">
        <v>4</v>
      </c>
      <c r="B4" s="14">
        <v>1</v>
      </c>
      <c r="C4" s="15"/>
      <c r="D4" s="16">
        <v>1</v>
      </c>
      <c r="E4" s="16">
        <v>1</v>
      </c>
      <c r="F4" s="14">
        <f t="shared" si="0"/>
        <v>0</v>
      </c>
      <c r="G4" s="16">
        <v>0</v>
      </c>
      <c r="H4" s="16">
        <v>0</v>
      </c>
      <c r="I4" s="14">
        <f t="shared" si="1"/>
        <v>0</v>
      </c>
      <c r="J4" s="17">
        <v>6.73</v>
      </c>
      <c r="K4" s="17">
        <v>3.61</v>
      </c>
      <c r="L4" s="18">
        <f t="shared" si="2"/>
        <v>0</v>
      </c>
      <c r="M4" s="19">
        <f t="shared" si="3"/>
        <v>0</v>
      </c>
      <c r="N4" s="20">
        <v>0</v>
      </c>
      <c r="O4" s="20">
        <v>0</v>
      </c>
      <c r="P4" s="21">
        <f t="shared" si="4"/>
        <v>0</v>
      </c>
      <c r="Q4" s="22">
        <f t="shared" si="4"/>
        <v>0</v>
      </c>
      <c r="R4" s="23">
        <f t="shared" si="5"/>
        <v>0</v>
      </c>
      <c r="S4" s="27"/>
      <c r="T4" s="25"/>
      <c r="U4" s="20">
        <f t="shared" si="6"/>
        <v>0</v>
      </c>
      <c r="V4" s="20">
        <v>0</v>
      </c>
      <c r="W4" s="20">
        <v>0</v>
      </c>
    </row>
    <row r="5" spans="1:23" ht="15.75" x14ac:dyDescent="0.25">
      <c r="A5" s="14">
        <v>5</v>
      </c>
      <c r="B5" s="14">
        <v>1</v>
      </c>
      <c r="C5" s="15"/>
      <c r="D5" s="16">
        <v>0</v>
      </c>
      <c r="E5" s="16">
        <v>0</v>
      </c>
      <c r="F5" s="14">
        <f t="shared" si="0"/>
        <v>0</v>
      </c>
      <c r="G5" s="16">
        <v>0</v>
      </c>
      <c r="H5" s="16">
        <v>0</v>
      </c>
      <c r="I5" s="14">
        <f t="shared" si="1"/>
        <v>0</v>
      </c>
      <c r="J5" s="17">
        <v>6.73</v>
      </c>
      <c r="K5" s="17">
        <v>3.61</v>
      </c>
      <c r="L5" s="18">
        <f t="shared" si="2"/>
        <v>0</v>
      </c>
      <c r="M5" s="19">
        <f t="shared" si="3"/>
        <v>0</v>
      </c>
      <c r="N5" s="20">
        <v>0</v>
      </c>
      <c r="O5" s="20">
        <v>0</v>
      </c>
      <c r="P5" s="21">
        <f t="shared" si="4"/>
        <v>0</v>
      </c>
      <c r="Q5" s="22">
        <f t="shared" si="4"/>
        <v>0</v>
      </c>
      <c r="R5" s="23">
        <f t="shared" si="5"/>
        <v>0</v>
      </c>
      <c r="S5" s="27"/>
      <c r="T5" s="25"/>
      <c r="U5" s="20">
        <f t="shared" si="6"/>
        <v>0</v>
      </c>
      <c r="V5" s="20">
        <v>0</v>
      </c>
      <c r="W5" s="20">
        <v>0</v>
      </c>
    </row>
    <row r="6" spans="1:23" ht="15.75" x14ac:dyDescent="0.25">
      <c r="A6" s="14">
        <v>7</v>
      </c>
      <c r="B6" s="14">
        <v>1</v>
      </c>
      <c r="C6" s="15"/>
      <c r="D6" s="16">
        <v>25</v>
      </c>
      <c r="E6" s="16">
        <v>25</v>
      </c>
      <c r="F6" s="14">
        <f t="shared" si="0"/>
        <v>0</v>
      </c>
      <c r="G6" s="14"/>
      <c r="H6" s="14"/>
      <c r="I6" s="14">
        <f t="shared" si="1"/>
        <v>0</v>
      </c>
      <c r="J6" s="28">
        <v>6</v>
      </c>
      <c r="K6" s="17">
        <v>3.61</v>
      </c>
      <c r="L6" s="18">
        <f t="shared" si="2"/>
        <v>0</v>
      </c>
      <c r="M6" s="19">
        <f t="shared" si="3"/>
        <v>0</v>
      </c>
      <c r="N6" s="20">
        <v>0</v>
      </c>
      <c r="O6" s="20">
        <v>0</v>
      </c>
      <c r="P6" s="21">
        <f t="shared" si="4"/>
        <v>0</v>
      </c>
      <c r="Q6" s="22">
        <f t="shared" si="4"/>
        <v>0</v>
      </c>
      <c r="R6" s="23">
        <f t="shared" si="5"/>
        <v>0</v>
      </c>
      <c r="S6" s="27"/>
      <c r="T6" s="25"/>
      <c r="U6" s="20">
        <f t="shared" si="6"/>
        <v>0</v>
      </c>
      <c r="V6" s="20">
        <v>0</v>
      </c>
      <c r="W6" s="20">
        <v>0</v>
      </c>
    </row>
    <row r="7" spans="1:23" ht="15.75" x14ac:dyDescent="0.25">
      <c r="A7" s="14">
        <v>8</v>
      </c>
      <c r="B7" s="14">
        <v>1</v>
      </c>
      <c r="C7" s="15"/>
      <c r="D7" s="16">
        <v>12913</v>
      </c>
      <c r="E7" s="16">
        <v>14507</v>
      </c>
      <c r="F7" s="14">
        <f t="shared" si="0"/>
        <v>1594</v>
      </c>
      <c r="G7" s="16">
        <v>9933</v>
      </c>
      <c r="H7" s="16">
        <v>10548</v>
      </c>
      <c r="I7" s="14">
        <f t="shared" si="1"/>
        <v>615</v>
      </c>
      <c r="J7" s="17">
        <v>6.73</v>
      </c>
      <c r="K7" s="17">
        <v>3.61</v>
      </c>
      <c r="L7" s="18">
        <f t="shared" si="2"/>
        <v>12947.77</v>
      </c>
      <c r="M7" s="19">
        <f t="shared" si="3"/>
        <v>990.50440500000002</v>
      </c>
      <c r="N7" s="20">
        <v>13840.57</v>
      </c>
      <c r="O7" s="20">
        <v>1058.8036050000001</v>
      </c>
      <c r="P7" s="21">
        <f t="shared" si="4"/>
        <v>26788.34</v>
      </c>
      <c r="Q7" s="22">
        <f t="shared" si="4"/>
        <v>2049.3080100000002</v>
      </c>
      <c r="R7" s="23">
        <f t="shared" si="5"/>
        <v>28837.648010000001</v>
      </c>
      <c r="S7" s="26"/>
      <c r="T7" s="25"/>
      <c r="U7" s="20">
        <f t="shared" si="6"/>
        <v>28837.648010000001</v>
      </c>
      <c r="V7" s="20">
        <v>26788.34</v>
      </c>
      <c r="W7" s="20">
        <v>2049.3080100000002</v>
      </c>
    </row>
    <row r="8" spans="1:23" ht="16.5" thickBot="1" x14ac:dyDescent="0.3">
      <c r="A8" s="29">
        <v>9</v>
      </c>
      <c r="B8" s="29">
        <v>1</v>
      </c>
      <c r="C8" s="30"/>
      <c r="D8" s="31">
        <v>0</v>
      </c>
      <c r="E8" s="31">
        <v>0</v>
      </c>
      <c r="F8" s="29">
        <f t="shared" si="0"/>
        <v>0</v>
      </c>
      <c r="G8" s="31">
        <v>0</v>
      </c>
      <c r="H8" s="31">
        <v>0</v>
      </c>
      <c r="I8" s="29">
        <f t="shared" si="1"/>
        <v>0</v>
      </c>
      <c r="J8" s="32">
        <v>6.73</v>
      </c>
      <c r="K8" s="32">
        <v>3.61</v>
      </c>
      <c r="L8" s="33">
        <f t="shared" si="2"/>
        <v>0</v>
      </c>
      <c r="M8" s="34">
        <f t="shared" si="3"/>
        <v>0</v>
      </c>
      <c r="N8" s="35">
        <v>0</v>
      </c>
      <c r="O8" s="35">
        <v>0</v>
      </c>
      <c r="P8" s="36">
        <f t="shared" si="4"/>
        <v>0</v>
      </c>
      <c r="Q8" s="37">
        <f t="shared" si="4"/>
        <v>0</v>
      </c>
      <c r="R8" s="38">
        <f t="shared" si="5"/>
        <v>0</v>
      </c>
      <c r="S8" s="39"/>
      <c r="T8" s="40"/>
      <c r="U8" s="20">
        <f t="shared" si="6"/>
        <v>0</v>
      </c>
      <c r="V8" s="20">
        <v>0</v>
      </c>
      <c r="W8" s="20">
        <v>0</v>
      </c>
    </row>
    <row r="9" spans="1:23" ht="15.75" x14ac:dyDescent="0.25">
      <c r="A9" s="41">
        <v>11</v>
      </c>
      <c r="B9" s="42">
        <v>1</v>
      </c>
      <c r="C9" s="43"/>
      <c r="D9" s="44">
        <v>19346</v>
      </c>
      <c r="E9" s="44">
        <v>19565</v>
      </c>
      <c r="F9" s="42">
        <f t="shared" si="0"/>
        <v>219</v>
      </c>
      <c r="G9" s="44">
        <v>8089</v>
      </c>
      <c r="H9" s="44">
        <v>8042</v>
      </c>
      <c r="I9" s="42">
        <f t="shared" si="1"/>
        <v>-47</v>
      </c>
      <c r="J9" s="45">
        <v>6.73</v>
      </c>
      <c r="K9" s="45">
        <v>3.61</v>
      </c>
      <c r="L9" s="46">
        <f t="shared" si="2"/>
        <v>1304.2</v>
      </c>
      <c r="M9" s="47">
        <v>0</v>
      </c>
      <c r="N9" s="48">
        <v>0</v>
      </c>
      <c r="O9" s="48">
        <v>0</v>
      </c>
      <c r="P9" s="49">
        <f t="shared" si="4"/>
        <v>1304.2</v>
      </c>
      <c r="Q9" s="50">
        <f t="shared" si="4"/>
        <v>0</v>
      </c>
      <c r="R9" s="51">
        <f t="shared" si="5"/>
        <v>1304.2</v>
      </c>
      <c r="S9" s="52">
        <v>1000</v>
      </c>
      <c r="T9" s="53" t="s">
        <v>21</v>
      </c>
      <c r="U9" s="20">
        <f t="shared" si="6"/>
        <v>304.20000000000005</v>
      </c>
      <c r="V9" s="20">
        <v>0</v>
      </c>
      <c r="W9" s="20">
        <v>0</v>
      </c>
    </row>
    <row r="10" spans="1:23" ht="16.5" thickBot="1" x14ac:dyDescent="0.3">
      <c r="A10" s="54">
        <v>11</v>
      </c>
      <c r="B10" s="55">
        <v>1</v>
      </c>
      <c r="C10" s="56"/>
      <c r="D10" s="57">
        <v>19346</v>
      </c>
      <c r="E10" s="57">
        <v>19591</v>
      </c>
      <c r="F10" s="55">
        <f t="shared" si="0"/>
        <v>245</v>
      </c>
      <c r="G10" s="57">
        <v>8089</v>
      </c>
      <c r="H10" s="57">
        <v>8170</v>
      </c>
      <c r="I10" s="55">
        <f t="shared" si="1"/>
        <v>81</v>
      </c>
      <c r="J10" s="58">
        <v>6.73</v>
      </c>
      <c r="K10" s="58">
        <v>3.61</v>
      </c>
      <c r="L10" s="59">
        <f t="shared" si="2"/>
        <v>1941.2600000000002</v>
      </c>
      <c r="M10" s="60">
        <f>L10*0.0765</f>
        <v>148.50639000000001</v>
      </c>
      <c r="N10" s="61">
        <v>0</v>
      </c>
      <c r="O10" s="61">
        <v>0</v>
      </c>
      <c r="P10" s="62">
        <v>0</v>
      </c>
      <c r="Q10" s="63">
        <f t="shared" si="4"/>
        <v>148.50639000000001</v>
      </c>
      <c r="R10" s="64">
        <f t="shared" si="5"/>
        <v>148.50639000000001</v>
      </c>
      <c r="S10" s="65"/>
      <c r="T10" s="66" t="s">
        <v>22</v>
      </c>
      <c r="U10" s="20">
        <f t="shared" si="6"/>
        <v>148.50639000000001</v>
      </c>
      <c r="V10" s="20">
        <v>0</v>
      </c>
      <c r="W10" s="20">
        <v>453</v>
      </c>
    </row>
    <row r="11" spans="1:23" ht="15.75" x14ac:dyDescent="0.25">
      <c r="A11" s="67">
        <v>12</v>
      </c>
      <c r="B11" s="67">
        <v>1</v>
      </c>
      <c r="C11" s="68"/>
      <c r="D11" s="69">
        <v>412</v>
      </c>
      <c r="E11" s="69">
        <v>451</v>
      </c>
      <c r="F11" s="67">
        <f t="shared" si="0"/>
        <v>39</v>
      </c>
      <c r="G11" s="67"/>
      <c r="H11" s="67"/>
      <c r="I11" s="67">
        <f t="shared" si="1"/>
        <v>0</v>
      </c>
      <c r="J11" s="70">
        <v>6</v>
      </c>
      <c r="K11" s="71">
        <v>3.61</v>
      </c>
      <c r="L11" s="72">
        <f t="shared" si="2"/>
        <v>234</v>
      </c>
      <c r="M11" s="73">
        <f>L11*0.0765</f>
        <v>17.901</v>
      </c>
      <c r="N11" s="74">
        <v>0</v>
      </c>
      <c r="O11" s="74">
        <v>0</v>
      </c>
      <c r="P11" s="75">
        <f>L11+N11</f>
        <v>234</v>
      </c>
      <c r="Q11" s="76">
        <f t="shared" si="4"/>
        <v>17.901</v>
      </c>
      <c r="R11" s="77">
        <f t="shared" si="5"/>
        <v>251.90100000000001</v>
      </c>
      <c r="S11" s="52">
        <v>252</v>
      </c>
      <c r="T11" s="78"/>
      <c r="U11" s="20">
        <f t="shared" si="6"/>
        <v>-9.8999999999989541E-2</v>
      </c>
      <c r="V11" s="20">
        <v>0</v>
      </c>
      <c r="W11" s="20">
        <v>0</v>
      </c>
    </row>
    <row r="12" spans="1:23" ht="15.75" x14ac:dyDescent="0.25">
      <c r="A12" s="14">
        <v>15</v>
      </c>
      <c r="B12" s="14">
        <v>1</v>
      </c>
      <c r="C12" s="15"/>
      <c r="D12" s="16">
        <v>6179</v>
      </c>
      <c r="E12" s="16">
        <v>6305</v>
      </c>
      <c r="F12" s="14">
        <f t="shared" si="0"/>
        <v>126</v>
      </c>
      <c r="G12" s="16">
        <v>2397</v>
      </c>
      <c r="H12" s="16">
        <v>2454</v>
      </c>
      <c r="I12" s="14">
        <f t="shared" si="1"/>
        <v>57</v>
      </c>
      <c r="J12" s="17">
        <v>6.73</v>
      </c>
      <c r="K12" s="17">
        <v>3.61</v>
      </c>
      <c r="L12" s="18">
        <f t="shared" si="2"/>
        <v>1053.75</v>
      </c>
      <c r="M12" s="19">
        <f>L12*0.0765</f>
        <v>80.611874999999998</v>
      </c>
      <c r="N12" s="20">
        <v>-102.28638499999988</v>
      </c>
      <c r="O12" s="20">
        <v>0</v>
      </c>
      <c r="P12" s="21">
        <f>L12+N12</f>
        <v>951.46361500000012</v>
      </c>
      <c r="Q12" s="22">
        <f t="shared" si="4"/>
        <v>80.611874999999998</v>
      </c>
      <c r="R12" s="23">
        <f t="shared" si="5"/>
        <v>1032.0754900000002</v>
      </c>
      <c r="S12" s="52">
        <v>1032</v>
      </c>
      <c r="T12" s="25"/>
      <c r="U12" s="20">
        <f t="shared" si="6"/>
        <v>7.5490000000172586E-2</v>
      </c>
      <c r="V12" s="20">
        <v>0</v>
      </c>
      <c r="W12" s="20">
        <v>0</v>
      </c>
    </row>
    <row r="13" spans="1:23" ht="15.75" x14ac:dyDescent="0.25">
      <c r="A13" s="14">
        <v>16</v>
      </c>
      <c r="B13" s="14">
        <v>1</v>
      </c>
      <c r="C13" s="15"/>
      <c r="D13" s="16">
        <v>23180</v>
      </c>
      <c r="E13" s="16">
        <v>23719</v>
      </c>
      <c r="F13" s="14">
        <f t="shared" si="0"/>
        <v>539</v>
      </c>
      <c r="G13" s="16">
        <v>7642</v>
      </c>
      <c r="H13" s="16">
        <v>7473</v>
      </c>
      <c r="I13" s="14">
        <f t="shared" si="1"/>
        <v>-169</v>
      </c>
      <c r="J13" s="17">
        <v>6.73</v>
      </c>
      <c r="K13" s="17">
        <v>3.61</v>
      </c>
      <c r="L13" s="18">
        <f t="shared" si="2"/>
        <v>3017.38</v>
      </c>
      <c r="M13" s="19">
        <f>L13*0.0765</f>
        <v>230.82957000000002</v>
      </c>
      <c r="N13" s="20">
        <v>0</v>
      </c>
      <c r="O13" s="20">
        <v>0</v>
      </c>
      <c r="P13" s="21">
        <f>L13+N13</f>
        <v>3017.38</v>
      </c>
      <c r="Q13" s="22">
        <f t="shared" si="4"/>
        <v>230.82957000000002</v>
      </c>
      <c r="R13" s="23">
        <f t="shared" si="5"/>
        <v>3248.20957</v>
      </c>
      <c r="S13" s="52">
        <v>3248</v>
      </c>
      <c r="T13" s="25"/>
      <c r="U13" s="20">
        <f t="shared" si="6"/>
        <v>0.20956999999998516</v>
      </c>
      <c r="V13" s="20">
        <v>0</v>
      </c>
      <c r="W13" s="20">
        <v>0</v>
      </c>
    </row>
    <row r="14" spans="1:23" ht="16.5" thickBot="1" x14ac:dyDescent="0.3">
      <c r="A14" s="29">
        <v>17</v>
      </c>
      <c r="B14" s="29">
        <v>1</v>
      </c>
      <c r="C14" s="30"/>
      <c r="D14" s="31">
        <v>1</v>
      </c>
      <c r="E14" s="31">
        <v>1</v>
      </c>
      <c r="F14" s="29">
        <f t="shared" si="0"/>
        <v>0</v>
      </c>
      <c r="G14" s="31">
        <v>0</v>
      </c>
      <c r="H14" s="31">
        <v>0</v>
      </c>
      <c r="I14" s="29">
        <f t="shared" si="1"/>
        <v>0</v>
      </c>
      <c r="J14" s="32">
        <v>6.73</v>
      </c>
      <c r="K14" s="32">
        <v>3.61</v>
      </c>
      <c r="L14" s="33">
        <f t="shared" si="2"/>
        <v>0</v>
      </c>
      <c r="M14" s="34">
        <f>L14*0.0765</f>
        <v>0</v>
      </c>
      <c r="N14" s="35">
        <v>0</v>
      </c>
      <c r="O14" s="35">
        <v>0</v>
      </c>
      <c r="P14" s="36">
        <f>L14+N14</f>
        <v>0</v>
      </c>
      <c r="Q14" s="37">
        <f t="shared" si="4"/>
        <v>0</v>
      </c>
      <c r="R14" s="38">
        <f t="shared" si="5"/>
        <v>0</v>
      </c>
      <c r="S14" s="39"/>
      <c r="T14" s="40"/>
      <c r="U14" s="20">
        <f t="shared" si="6"/>
        <v>0</v>
      </c>
      <c r="V14" s="20">
        <v>0</v>
      </c>
      <c r="W14" s="20">
        <v>0</v>
      </c>
    </row>
    <row r="15" spans="1:23" ht="15.75" x14ac:dyDescent="0.25">
      <c r="A15" s="41">
        <v>18</v>
      </c>
      <c r="B15" s="42">
        <v>1</v>
      </c>
      <c r="C15" s="43"/>
      <c r="D15" s="44">
        <v>11416</v>
      </c>
      <c r="E15" s="44">
        <v>11477</v>
      </c>
      <c r="F15" s="42">
        <f t="shared" si="0"/>
        <v>61</v>
      </c>
      <c r="G15" s="44">
        <v>6853</v>
      </c>
      <c r="H15" s="44">
        <v>6881</v>
      </c>
      <c r="I15" s="42">
        <f t="shared" si="1"/>
        <v>28</v>
      </c>
      <c r="J15" s="45">
        <v>6.73</v>
      </c>
      <c r="K15" s="45">
        <v>3.61</v>
      </c>
      <c r="L15" s="46">
        <f t="shared" si="2"/>
        <v>511.61</v>
      </c>
      <c r="M15" s="47">
        <v>0</v>
      </c>
      <c r="N15" s="48">
        <v>0</v>
      </c>
      <c r="O15" s="48">
        <v>0</v>
      </c>
      <c r="P15" s="49">
        <f>L15+N15</f>
        <v>511.61</v>
      </c>
      <c r="Q15" s="50">
        <f t="shared" si="4"/>
        <v>0</v>
      </c>
      <c r="R15" s="51">
        <f t="shared" si="5"/>
        <v>511.61</v>
      </c>
      <c r="S15" s="79">
        <v>512</v>
      </c>
      <c r="T15" s="53" t="s">
        <v>23</v>
      </c>
      <c r="U15" s="20">
        <f t="shared" si="6"/>
        <v>-0.38999999999998636</v>
      </c>
      <c r="V15" s="20">
        <v>0</v>
      </c>
      <c r="W15" s="20">
        <v>0</v>
      </c>
    </row>
    <row r="16" spans="1:23" ht="16.5" thickBot="1" x14ac:dyDescent="0.3">
      <c r="A16" s="54">
        <v>18</v>
      </c>
      <c r="B16" s="55">
        <v>1</v>
      </c>
      <c r="C16" s="56"/>
      <c r="D16" s="57">
        <v>11416</v>
      </c>
      <c r="E16" s="57">
        <v>11570</v>
      </c>
      <c r="F16" s="55">
        <f t="shared" si="0"/>
        <v>154</v>
      </c>
      <c r="G16" s="57">
        <v>6853</v>
      </c>
      <c r="H16" s="57">
        <v>6930</v>
      </c>
      <c r="I16" s="55">
        <f t="shared" si="1"/>
        <v>77</v>
      </c>
      <c r="J16" s="58">
        <v>6.73</v>
      </c>
      <c r="K16" s="58">
        <v>3.61</v>
      </c>
      <c r="L16" s="59">
        <f t="shared" si="2"/>
        <v>1314.39</v>
      </c>
      <c r="M16" s="60">
        <f>L16*0.0765</f>
        <v>100.55083500000001</v>
      </c>
      <c r="N16" s="61">
        <v>0</v>
      </c>
      <c r="O16" s="61">
        <v>0</v>
      </c>
      <c r="P16" s="62">
        <v>0</v>
      </c>
      <c r="Q16" s="63">
        <f t="shared" si="4"/>
        <v>100.55083500000001</v>
      </c>
      <c r="R16" s="64">
        <f t="shared" si="5"/>
        <v>100.55083500000001</v>
      </c>
      <c r="S16" s="65">
        <v>101</v>
      </c>
      <c r="T16" s="66" t="s">
        <v>22</v>
      </c>
      <c r="U16" s="20">
        <f t="shared" si="6"/>
        <v>-0.4491649999999936</v>
      </c>
      <c r="V16" s="20">
        <v>0</v>
      </c>
      <c r="W16" s="20">
        <v>0</v>
      </c>
    </row>
    <row r="17" spans="1:23" ht="15.75" x14ac:dyDescent="0.25">
      <c r="A17" s="41">
        <v>19</v>
      </c>
      <c r="B17" s="42">
        <v>1</v>
      </c>
      <c r="C17" s="43"/>
      <c r="D17" s="44">
        <v>32653</v>
      </c>
      <c r="E17" s="44">
        <v>32867</v>
      </c>
      <c r="F17" s="42">
        <f t="shared" si="0"/>
        <v>214</v>
      </c>
      <c r="G17" s="44">
        <v>13923</v>
      </c>
      <c r="H17" s="44">
        <v>13874</v>
      </c>
      <c r="I17" s="42">
        <f t="shared" si="1"/>
        <v>-49</v>
      </c>
      <c r="J17" s="45">
        <v>6.73</v>
      </c>
      <c r="K17" s="45">
        <v>3.61</v>
      </c>
      <c r="L17" s="46">
        <f t="shared" si="2"/>
        <v>1263.33</v>
      </c>
      <c r="M17" s="47">
        <v>0</v>
      </c>
      <c r="N17" s="48">
        <v>0</v>
      </c>
      <c r="O17" s="48">
        <v>0</v>
      </c>
      <c r="P17" s="49">
        <f>L17+N17</f>
        <v>1263.33</v>
      </c>
      <c r="Q17" s="50">
        <f t="shared" si="4"/>
        <v>0</v>
      </c>
      <c r="R17" s="51">
        <f t="shared" si="5"/>
        <v>1263.33</v>
      </c>
      <c r="S17" s="79">
        <v>1263</v>
      </c>
      <c r="T17" s="53" t="s">
        <v>24</v>
      </c>
      <c r="U17" s="20">
        <f t="shared" si="6"/>
        <v>0.32999999999992724</v>
      </c>
      <c r="V17" s="20">
        <v>0</v>
      </c>
      <c r="W17" s="20">
        <v>0</v>
      </c>
    </row>
    <row r="18" spans="1:23" ht="16.5" thickBot="1" x14ac:dyDescent="0.3">
      <c r="A18" s="54">
        <v>19</v>
      </c>
      <c r="B18" s="55">
        <v>1</v>
      </c>
      <c r="C18" s="56"/>
      <c r="D18" s="57">
        <v>32653</v>
      </c>
      <c r="E18" s="57">
        <v>33209</v>
      </c>
      <c r="F18" s="55">
        <f t="shared" si="0"/>
        <v>556</v>
      </c>
      <c r="G18" s="57">
        <v>13923</v>
      </c>
      <c r="H18" s="57">
        <v>13985</v>
      </c>
      <c r="I18" s="55">
        <f t="shared" si="1"/>
        <v>62</v>
      </c>
      <c r="J18" s="58">
        <v>6.73</v>
      </c>
      <c r="K18" s="58">
        <v>3.61</v>
      </c>
      <c r="L18" s="59">
        <f t="shared" si="2"/>
        <v>3965.7000000000003</v>
      </c>
      <c r="M18" s="60">
        <f>L18*0.0765</f>
        <v>303.37605000000002</v>
      </c>
      <c r="N18" s="61">
        <v>0</v>
      </c>
      <c r="O18" s="61">
        <v>0</v>
      </c>
      <c r="P18" s="62">
        <v>0</v>
      </c>
      <c r="Q18" s="63">
        <f t="shared" ref="Q18:Q81" si="7">M18+O18</f>
        <v>303.37605000000002</v>
      </c>
      <c r="R18" s="64">
        <f t="shared" si="5"/>
        <v>303.37605000000002</v>
      </c>
      <c r="S18" s="65">
        <v>303</v>
      </c>
      <c r="T18" s="66" t="s">
        <v>22</v>
      </c>
      <c r="U18" s="20">
        <f t="shared" si="6"/>
        <v>0.37605000000002065</v>
      </c>
      <c r="V18" s="20">
        <v>0</v>
      </c>
      <c r="W18" s="20">
        <v>0</v>
      </c>
    </row>
    <row r="19" spans="1:23" ht="15.75" x14ac:dyDescent="0.25">
      <c r="A19" s="67">
        <v>20</v>
      </c>
      <c r="B19" s="67">
        <v>1</v>
      </c>
      <c r="C19" s="68"/>
      <c r="D19" s="69">
        <v>1712</v>
      </c>
      <c r="E19" s="69">
        <v>1824</v>
      </c>
      <c r="F19" s="67">
        <f t="shared" si="0"/>
        <v>112</v>
      </c>
      <c r="G19" s="69">
        <v>463</v>
      </c>
      <c r="H19" s="69">
        <v>487</v>
      </c>
      <c r="I19" s="67">
        <f t="shared" si="1"/>
        <v>24</v>
      </c>
      <c r="J19" s="71">
        <v>6.73</v>
      </c>
      <c r="K19" s="71">
        <v>3.61</v>
      </c>
      <c r="L19" s="72">
        <f t="shared" si="2"/>
        <v>840.4</v>
      </c>
      <c r="M19" s="73">
        <f>L19*0.0765</f>
        <v>64.290599999999998</v>
      </c>
      <c r="N19" s="72">
        <v>0</v>
      </c>
      <c r="O19" s="72">
        <v>0</v>
      </c>
      <c r="P19" s="75">
        <f>L19+N19</f>
        <v>840.4</v>
      </c>
      <c r="Q19" s="76">
        <f t="shared" si="7"/>
        <v>64.290599999999998</v>
      </c>
      <c r="R19" s="77">
        <f t="shared" si="5"/>
        <v>904.69060000000002</v>
      </c>
      <c r="S19" s="80"/>
      <c r="T19" s="78" t="s">
        <v>25</v>
      </c>
      <c r="U19" s="20">
        <f t="shared" si="6"/>
        <v>904.69060000000002</v>
      </c>
      <c r="V19" s="20">
        <v>840.4</v>
      </c>
      <c r="W19" s="20">
        <v>64.290599999999998</v>
      </c>
    </row>
    <row r="20" spans="1:23" ht="16.5" thickBot="1" x14ac:dyDescent="0.3">
      <c r="A20" s="29">
        <v>20</v>
      </c>
      <c r="B20" s="29">
        <v>1</v>
      </c>
      <c r="C20" s="30"/>
      <c r="D20" s="31">
        <v>1824</v>
      </c>
      <c r="E20" s="31">
        <v>1883</v>
      </c>
      <c r="F20" s="29">
        <f t="shared" si="0"/>
        <v>59</v>
      </c>
      <c r="G20" s="31">
        <v>487</v>
      </c>
      <c r="H20" s="31">
        <v>509</v>
      </c>
      <c r="I20" s="29">
        <f t="shared" si="1"/>
        <v>22</v>
      </c>
      <c r="J20" s="32">
        <v>6.73</v>
      </c>
      <c r="K20" s="32">
        <v>3.61</v>
      </c>
      <c r="L20" s="33">
        <f t="shared" si="2"/>
        <v>476.49000000000007</v>
      </c>
      <c r="M20" s="34">
        <f>L20*0.0765</f>
        <v>36.451485000000005</v>
      </c>
      <c r="N20" s="35">
        <v>0</v>
      </c>
      <c r="O20" s="35">
        <v>0</v>
      </c>
      <c r="P20" s="81">
        <v>0</v>
      </c>
      <c r="Q20" s="37">
        <f t="shared" si="7"/>
        <v>36.451485000000005</v>
      </c>
      <c r="R20" s="38">
        <f t="shared" si="5"/>
        <v>36.451485000000005</v>
      </c>
      <c r="S20" s="82"/>
      <c r="T20" s="40" t="s">
        <v>26</v>
      </c>
      <c r="U20" s="20">
        <f t="shared" si="6"/>
        <v>36.451485000000005</v>
      </c>
      <c r="V20" s="20">
        <v>0</v>
      </c>
      <c r="W20" s="20">
        <v>36.451485000000005</v>
      </c>
    </row>
    <row r="21" spans="1:23" ht="15.75" x14ac:dyDescent="0.25">
      <c r="A21" s="41">
        <v>21</v>
      </c>
      <c r="B21" s="42">
        <v>1</v>
      </c>
      <c r="C21" s="43"/>
      <c r="D21" s="44">
        <v>17413</v>
      </c>
      <c r="E21" s="44">
        <v>18164</v>
      </c>
      <c r="F21" s="42">
        <f t="shared" si="0"/>
        <v>751</v>
      </c>
      <c r="G21" s="44">
        <v>6537</v>
      </c>
      <c r="H21" s="44">
        <v>6811</v>
      </c>
      <c r="I21" s="42">
        <f t="shared" si="1"/>
        <v>274</v>
      </c>
      <c r="J21" s="45">
        <v>6.73</v>
      </c>
      <c r="K21" s="45">
        <v>3.61</v>
      </c>
      <c r="L21" s="46">
        <f t="shared" si="2"/>
        <v>6043.3700000000008</v>
      </c>
      <c r="M21" s="47">
        <v>0</v>
      </c>
      <c r="N21" s="48">
        <v>0</v>
      </c>
      <c r="O21" s="48">
        <v>0</v>
      </c>
      <c r="P21" s="49">
        <f>L21+N21</f>
        <v>6043.3700000000008</v>
      </c>
      <c r="Q21" s="50">
        <f t="shared" si="7"/>
        <v>0</v>
      </c>
      <c r="R21" s="51">
        <f t="shared" si="5"/>
        <v>6043.3700000000008</v>
      </c>
      <c r="S21" s="79">
        <v>6043</v>
      </c>
      <c r="T21" s="53" t="s">
        <v>27</v>
      </c>
      <c r="U21" s="20">
        <f t="shared" si="6"/>
        <v>0.37000000000080036</v>
      </c>
      <c r="V21" s="20">
        <v>0</v>
      </c>
      <c r="W21" s="20">
        <v>0</v>
      </c>
    </row>
    <row r="22" spans="1:23" ht="16.5" thickBot="1" x14ac:dyDescent="0.3">
      <c r="A22" s="54">
        <v>21</v>
      </c>
      <c r="B22" s="55">
        <v>1</v>
      </c>
      <c r="C22" s="56"/>
      <c r="D22" s="57">
        <v>17413</v>
      </c>
      <c r="E22" s="57">
        <v>18341</v>
      </c>
      <c r="F22" s="55">
        <f t="shared" si="0"/>
        <v>928</v>
      </c>
      <c r="G22" s="57">
        <v>6537</v>
      </c>
      <c r="H22" s="57">
        <v>6864</v>
      </c>
      <c r="I22" s="55">
        <f t="shared" si="1"/>
        <v>327</v>
      </c>
      <c r="J22" s="58">
        <v>6.73</v>
      </c>
      <c r="K22" s="58">
        <v>3.61</v>
      </c>
      <c r="L22" s="59">
        <f t="shared" si="2"/>
        <v>7425.9100000000008</v>
      </c>
      <c r="M22" s="60">
        <f>L22*0.0765</f>
        <v>568.08211500000004</v>
      </c>
      <c r="N22" s="61">
        <v>0</v>
      </c>
      <c r="O22" s="61">
        <v>0</v>
      </c>
      <c r="P22" s="62">
        <v>0</v>
      </c>
      <c r="Q22" s="63">
        <f t="shared" si="7"/>
        <v>568.08211500000004</v>
      </c>
      <c r="R22" s="64">
        <f t="shared" si="5"/>
        <v>568.08211500000004</v>
      </c>
      <c r="S22" s="65">
        <v>568</v>
      </c>
      <c r="T22" s="66" t="s">
        <v>22</v>
      </c>
      <c r="U22" s="20">
        <f t="shared" si="6"/>
        <v>8.2115000000044347E-2</v>
      </c>
      <c r="V22" s="20">
        <v>0</v>
      </c>
      <c r="W22" s="20">
        <v>0</v>
      </c>
    </row>
    <row r="23" spans="1:23" ht="15.75" x14ac:dyDescent="0.25">
      <c r="A23" s="67">
        <v>22</v>
      </c>
      <c r="B23" s="67">
        <v>1</v>
      </c>
      <c r="C23" s="68"/>
      <c r="D23" s="69">
        <v>15251</v>
      </c>
      <c r="E23" s="69">
        <v>15560</v>
      </c>
      <c r="F23" s="67">
        <f t="shared" si="0"/>
        <v>309</v>
      </c>
      <c r="G23" s="69">
        <v>8382</v>
      </c>
      <c r="H23" s="69">
        <v>8504</v>
      </c>
      <c r="I23" s="67">
        <f t="shared" si="1"/>
        <v>122</v>
      </c>
      <c r="J23" s="71">
        <v>6.73</v>
      </c>
      <c r="K23" s="71">
        <v>3.61</v>
      </c>
      <c r="L23" s="72">
        <f t="shared" si="2"/>
        <v>2519.9900000000002</v>
      </c>
      <c r="M23" s="73">
        <f>L23*0.0765</f>
        <v>192.77923500000003</v>
      </c>
      <c r="N23" s="74">
        <v>0</v>
      </c>
      <c r="O23" s="74">
        <v>0</v>
      </c>
      <c r="P23" s="75">
        <f>L23+N23</f>
        <v>2519.9900000000002</v>
      </c>
      <c r="Q23" s="76">
        <f t="shared" si="7"/>
        <v>192.77923500000003</v>
      </c>
      <c r="R23" s="77">
        <f t="shared" si="5"/>
        <v>2712.7692350000002</v>
      </c>
      <c r="S23" s="52">
        <v>2713</v>
      </c>
      <c r="T23" s="78"/>
      <c r="U23" s="20">
        <f t="shared" si="6"/>
        <v>-0.23076499999979205</v>
      </c>
      <c r="V23" s="20">
        <v>0</v>
      </c>
      <c r="W23" s="20">
        <v>0</v>
      </c>
    </row>
    <row r="24" spans="1:23" ht="16.5" thickBot="1" x14ac:dyDescent="0.3">
      <c r="A24" s="29">
        <v>23</v>
      </c>
      <c r="B24" s="29">
        <v>1</v>
      </c>
      <c r="C24" s="30"/>
      <c r="D24" s="31">
        <v>0</v>
      </c>
      <c r="E24" s="31">
        <v>0</v>
      </c>
      <c r="F24" s="29">
        <f t="shared" si="0"/>
        <v>0</v>
      </c>
      <c r="G24" s="31">
        <v>0</v>
      </c>
      <c r="H24" s="31">
        <v>0</v>
      </c>
      <c r="I24" s="29">
        <f t="shared" si="1"/>
        <v>0</v>
      </c>
      <c r="J24" s="32">
        <v>6.73</v>
      </c>
      <c r="K24" s="32">
        <v>3.61</v>
      </c>
      <c r="L24" s="33">
        <f t="shared" si="2"/>
        <v>0</v>
      </c>
      <c r="M24" s="34">
        <f>L24*0.0765</f>
        <v>0</v>
      </c>
      <c r="N24" s="35">
        <v>0</v>
      </c>
      <c r="O24" s="35">
        <v>0</v>
      </c>
      <c r="P24" s="36">
        <f>L24+N24</f>
        <v>0</v>
      </c>
      <c r="Q24" s="37">
        <f t="shared" si="7"/>
        <v>0</v>
      </c>
      <c r="R24" s="38">
        <f t="shared" si="5"/>
        <v>0</v>
      </c>
      <c r="S24" s="39"/>
      <c r="T24" s="40"/>
      <c r="U24" s="20">
        <f t="shared" si="6"/>
        <v>0</v>
      </c>
      <c r="V24" s="20">
        <v>0</v>
      </c>
      <c r="W24" s="20">
        <v>0</v>
      </c>
    </row>
    <row r="25" spans="1:23" ht="15.75" x14ac:dyDescent="0.25">
      <c r="A25" s="41">
        <v>26</v>
      </c>
      <c r="B25" s="42">
        <v>1</v>
      </c>
      <c r="C25" s="43"/>
      <c r="D25" s="44">
        <v>29635</v>
      </c>
      <c r="E25" s="44">
        <v>29795</v>
      </c>
      <c r="F25" s="42">
        <f t="shared" si="0"/>
        <v>160</v>
      </c>
      <c r="G25" s="44">
        <v>27830</v>
      </c>
      <c r="H25" s="44">
        <v>28160</v>
      </c>
      <c r="I25" s="42">
        <f t="shared" si="1"/>
        <v>330</v>
      </c>
      <c r="J25" s="45">
        <v>6.73</v>
      </c>
      <c r="K25" s="45">
        <v>3.61</v>
      </c>
      <c r="L25" s="46">
        <f t="shared" si="2"/>
        <v>2268.1000000000004</v>
      </c>
      <c r="M25" s="47">
        <v>0</v>
      </c>
      <c r="N25" s="48">
        <v>0</v>
      </c>
      <c r="O25" s="48">
        <v>0</v>
      </c>
      <c r="P25" s="49">
        <f>L25+N25</f>
        <v>2268.1000000000004</v>
      </c>
      <c r="Q25" s="50">
        <f t="shared" si="7"/>
        <v>0</v>
      </c>
      <c r="R25" s="51">
        <f t="shared" si="5"/>
        <v>2268.1000000000004</v>
      </c>
      <c r="S25" s="79">
        <v>2268</v>
      </c>
      <c r="T25" s="53" t="s">
        <v>28</v>
      </c>
      <c r="U25" s="20">
        <f t="shared" si="6"/>
        <v>0.1000000000003638</v>
      </c>
      <c r="V25" s="20">
        <v>0</v>
      </c>
      <c r="W25" s="20">
        <v>0</v>
      </c>
    </row>
    <row r="26" spans="1:23" ht="16.5" thickBot="1" x14ac:dyDescent="0.3">
      <c r="A26" s="54">
        <v>26</v>
      </c>
      <c r="B26" s="55">
        <v>1</v>
      </c>
      <c r="C26" s="56"/>
      <c r="D26" s="57">
        <v>29635</v>
      </c>
      <c r="E26" s="57">
        <v>30165</v>
      </c>
      <c r="F26" s="55">
        <f t="shared" si="0"/>
        <v>530</v>
      </c>
      <c r="G26" s="57">
        <v>27830</v>
      </c>
      <c r="H26" s="57">
        <v>28327</v>
      </c>
      <c r="I26" s="55">
        <f t="shared" si="1"/>
        <v>497</v>
      </c>
      <c r="J26" s="58">
        <v>6.73</v>
      </c>
      <c r="K26" s="58">
        <v>3.61</v>
      </c>
      <c r="L26" s="59">
        <f t="shared" si="2"/>
        <v>5361.07</v>
      </c>
      <c r="M26" s="60">
        <f>L26*0.0765</f>
        <v>410.12185499999998</v>
      </c>
      <c r="N26" s="61">
        <v>0</v>
      </c>
      <c r="O26" s="61">
        <v>0</v>
      </c>
      <c r="P26" s="62">
        <v>0</v>
      </c>
      <c r="Q26" s="63">
        <f t="shared" si="7"/>
        <v>410.12185499999998</v>
      </c>
      <c r="R26" s="64">
        <f t="shared" si="5"/>
        <v>410.12185499999998</v>
      </c>
      <c r="S26" s="65">
        <v>410</v>
      </c>
      <c r="T26" s="66" t="s">
        <v>22</v>
      </c>
      <c r="U26" s="20">
        <f t="shared" si="6"/>
        <v>0.12185499999998228</v>
      </c>
      <c r="V26" s="20">
        <v>0</v>
      </c>
      <c r="W26" s="20">
        <v>0</v>
      </c>
    </row>
    <row r="27" spans="1:23" ht="15.75" x14ac:dyDescent="0.25">
      <c r="A27" s="67">
        <v>27</v>
      </c>
      <c r="B27" s="67">
        <v>1</v>
      </c>
      <c r="C27" s="68"/>
      <c r="D27" s="69">
        <v>17</v>
      </c>
      <c r="E27" s="69">
        <v>17</v>
      </c>
      <c r="F27" s="67">
        <f t="shared" si="0"/>
        <v>0</v>
      </c>
      <c r="G27" s="69">
        <v>0</v>
      </c>
      <c r="H27" s="69">
        <v>0</v>
      </c>
      <c r="I27" s="67">
        <f t="shared" si="1"/>
        <v>0</v>
      </c>
      <c r="J27" s="71">
        <v>6.73</v>
      </c>
      <c r="K27" s="71">
        <v>3.61</v>
      </c>
      <c r="L27" s="72">
        <f t="shared" si="2"/>
        <v>0</v>
      </c>
      <c r="M27" s="73">
        <f>L27*0.0765</f>
        <v>0</v>
      </c>
      <c r="N27" s="74">
        <v>0</v>
      </c>
      <c r="O27" s="74">
        <v>0</v>
      </c>
      <c r="P27" s="75">
        <f>L27+N27</f>
        <v>0</v>
      </c>
      <c r="Q27" s="76">
        <f t="shared" si="7"/>
        <v>0</v>
      </c>
      <c r="R27" s="77">
        <f t="shared" si="5"/>
        <v>0</v>
      </c>
      <c r="S27" s="83"/>
      <c r="T27" s="78"/>
      <c r="U27" s="20">
        <f t="shared" si="6"/>
        <v>0</v>
      </c>
      <c r="V27" s="20">
        <v>0</v>
      </c>
      <c r="W27" s="20">
        <v>0</v>
      </c>
    </row>
    <row r="28" spans="1:23" ht="16.5" thickBot="1" x14ac:dyDescent="0.3">
      <c r="A28" s="29">
        <v>28</v>
      </c>
      <c r="B28" s="29">
        <v>1</v>
      </c>
      <c r="C28" s="30"/>
      <c r="D28" s="31">
        <v>19413</v>
      </c>
      <c r="E28" s="31">
        <v>19827</v>
      </c>
      <c r="F28" s="29">
        <f t="shared" si="0"/>
        <v>414</v>
      </c>
      <c r="G28" s="31">
        <v>10300</v>
      </c>
      <c r="H28" s="31">
        <v>10509</v>
      </c>
      <c r="I28" s="29">
        <f t="shared" si="1"/>
        <v>209</v>
      </c>
      <c r="J28" s="32">
        <v>6.73</v>
      </c>
      <c r="K28" s="32">
        <v>3.61</v>
      </c>
      <c r="L28" s="33">
        <f t="shared" si="2"/>
        <v>3540.71</v>
      </c>
      <c r="M28" s="34">
        <f>L28*0.0765</f>
        <v>270.86431499999998</v>
      </c>
      <c r="N28" s="35">
        <v>0</v>
      </c>
      <c r="O28" s="35">
        <v>0</v>
      </c>
      <c r="P28" s="36">
        <f>L28+N28</f>
        <v>3540.71</v>
      </c>
      <c r="Q28" s="37">
        <f t="shared" si="7"/>
        <v>270.86431499999998</v>
      </c>
      <c r="R28" s="38">
        <f t="shared" si="5"/>
        <v>3811.5743149999998</v>
      </c>
      <c r="S28" s="52">
        <v>3812</v>
      </c>
      <c r="T28" s="40"/>
      <c r="U28" s="20">
        <f t="shared" si="6"/>
        <v>-0.42568500000015774</v>
      </c>
      <c r="V28" s="20">
        <v>0</v>
      </c>
      <c r="W28" s="20">
        <v>0</v>
      </c>
    </row>
    <row r="29" spans="1:23" ht="15.75" x14ac:dyDescent="0.25">
      <c r="A29" s="41">
        <v>29</v>
      </c>
      <c r="B29" s="42">
        <v>6</v>
      </c>
      <c r="C29" s="43"/>
      <c r="D29" s="44">
        <v>12515</v>
      </c>
      <c r="E29" s="44">
        <v>12515</v>
      </c>
      <c r="F29" s="42">
        <f t="shared" si="0"/>
        <v>0</v>
      </c>
      <c r="G29" s="44">
        <v>5155</v>
      </c>
      <c r="H29" s="44">
        <v>5155</v>
      </c>
      <c r="I29" s="42">
        <f t="shared" si="1"/>
        <v>0</v>
      </c>
      <c r="J29" s="45">
        <v>6.73</v>
      </c>
      <c r="K29" s="45">
        <v>3.61</v>
      </c>
      <c r="L29" s="46">
        <f t="shared" si="2"/>
        <v>0</v>
      </c>
      <c r="M29" s="47">
        <v>0</v>
      </c>
      <c r="N29" s="48">
        <v>8816.4500000000007</v>
      </c>
      <c r="O29" s="48">
        <v>493.98803999999996</v>
      </c>
      <c r="P29" s="49">
        <f>L29+N29</f>
        <v>8816.4500000000007</v>
      </c>
      <c r="Q29" s="50">
        <f t="shared" si="7"/>
        <v>493.98803999999996</v>
      </c>
      <c r="R29" s="51">
        <f t="shared" si="5"/>
        <v>9310.4380400000009</v>
      </c>
      <c r="S29" s="84"/>
      <c r="T29" s="85" t="s">
        <v>25</v>
      </c>
      <c r="U29" s="20">
        <f t="shared" si="6"/>
        <v>9310.4380400000009</v>
      </c>
      <c r="V29" s="20">
        <v>8816.4500000000007</v>
      </c>
      <c r="W29" s="20">
        <v>493.98803999999996</v>
      </c>
    </row>
    <row r="30" spans="1:23" ht="16.5" thickBot="1" x14ac:dyDescent="0.3">
      <c r="A30" s="54">
        <v>29</v>
      </c>
      <c r="B30" s="55">
        <v>6</v>
      </c>
      <c r="C30" s="56"/>
      <c r="D30" s="57">
        <v>12855</v>
      </c>
      <c r="E30" s="57">
        <v>13353</v>
      </c>
      <c r="F30" s="55">
        <f t="shared" si="0"/>
        <v>498</v>
      </c>
      <c r="G30" s="57">
        <v>5323</v>
      </c>
      <c r="H30" s="57">
        <v>5606</v>
      </c>
      <c r="I30" s="55">
        <f t="shared" si="1"/>
        <v>283</v>
      </c>
      <c r="J30" s="58">
        <v>6.73</v>
      </c>
      <c r="K30" s="58">
        <v>3.61</v>
      </c>
      <c r="L30" s="59">
        <f t="shared" si="2"/>
        <v>4373.17</v>
      </c>
      <c r="M30" s="60">
        <f t="shared" ref="M30:M40" si="8">L30*0.0765</f>
        <v>334.547505</v>
      </c>
      <c r="N30" s="61">
        <v>0</v>
      </c>
      <c r="O30" s="61">
        <v>402</v>
      </c>
      <c r="P30" s="62">
        <v>0</v>
      </c>
      <c r="Q30" s="63">
        <f>M30+O30</f>
        <v>736.547505</v>
      </c>
      <c r="R30" s="64">
        <f t="shared" si="5"/>
        <v>736.547505</v>
      </c>
      <c r="S30" s="86"/>
      <c r="T30" s="87" t="s">
        <v>29</v>
      </c>
      <c r="U30" s="20">
        <f t="shared" si="6"/>
        <v>736.547505</v>
      </c>
      <c r="V30" s="20">
        <v>0</v>
      </c>
      <c r="W30" s="20">
        <v>736.547505</v>
      </c>
    </row>
    <row r="31" spans="1:23" ht="15.75" x14ac:dyDescent="0.25">
      <c r="A31" s="67">
        <v>32</v>
      </c>
      <c r="B31" s="67">
        <v>6</v>
      </c>
      <c r="C31" s="68"/>
      <c r="D31" s="69">
        <v>11619</v>
      </c>
      <c r="E31" s="69">
        <v>11954</v>
      </c>
      <c r="F31" s="67">
        <f t="shared" si="0"/>
        <v>335</v>
      </c>
      <c r="G31" s="69">
        <v>3748</v>
      </c>
      <c r="H31" s="69">
        <v>3877</v>
      </c>
      <c r="I31" s="67">
        <f t="shared" si="1"/>
        <v>129</v>
      </c>
      <c r="J31" s="71">
        <v>6.73</v>
      </c>
      <c r="K31" s="71">
        <v>3.61</v>
      </c>
      <c r="L31" s="72">
        <f t="shared" si="2"/>
        <v>2720.2400000000002</v>
      </c>
      <c r="M31" s="73">
        <f t="shared" si="8"/>
        <v>208.09836000000001</v>
      </c>
      <c r="N31" s="74">
        <v>0</v>
      </c>
      <c r="O31" s="74">
        <v>1903.0300650000001</v>
      </c>
      <c r="P31" s="88">
        <v>0</v>
      </c>
      <c r="Q31" s="76">
        <f t="shared" si="7"/>
        <v>2111.1284250000003</v>
      </c>
      <c r="R31" s="77">
        <f t="shared" si="5"/>
        <v>2111.1284250000003</v>
      </c>
      <c r="S31" s="83"/>
      <c r="T31" s="78"/>
      <c r="U31" s="20">
        <f t="shared" si="6"/>
        <v>2111.1284250000003</v>
      </c>
      <c r="V31" s="20">
        <v>30091.860000000004</v>
      </c>
      <c r="W31" s="20">
        <v>2111.1284250000003</v>
      </c>
    </row>
    <row r="32" spans="1:23" ht="15.75" x14ac:dyDescent="0.25">
      <c r="A32" s="14">
        <v>34</v>
      </c>
      <c r="B32" s="14">
        <v>6</v>
      </c>
      <c r="C32" s="15"/>
      <c r="D32" s="16">
        <v>46113</v>
      </c>
      <c r="E32" s="16">
        <v>46113</v>
      </c>
      <c r="F32" s="14">
        <f t="shared" si="0"/>
        <v>0</v>
      </c>
      <c r="G32" s="14"/>
      <c r="H32" s="14"/>
      <c r="I32" s="14">
        <f t="shared" si="1"/>
        <v>0</v>
      </c>
      <c r="J32" s="28">
        <v>6</v>
      </c>
      <c r="K32" s="17">
        <v>3.61</v>
      </c>
      <c r="L32" s="18">
        <f t="shared" si="2"/>
        <v>0</v>
      </c>
      <c r="M32" s="19">
        <f t="shared" si="8"/>
        <v>0</v>
      </c>
      <c r="N32" s="20">
        <v>0</v>
      </c>
      <c r="O32" s="20">
        <v>0</v>
      </c>
      <c r="P32" s="21">
        <f t="shared" ref="P32:P41" si="9">L32+N32</f>
        <v>0</v>
      </c>
      <c r="Q32" s="22">
        <f t="shared" si="7"/>
        <v>0</v>
      </c>
      <c r="R32" s="23">
        <f t="shared" si="5"/>
        <v>0</v>
      </c>
      <c r="S32" s="89"/>
      <c r="T32" s="25"/>
      <c r="U32" s="20">
        <f t="shared" si="6"/>
        <v>0</v>
      </c>
      <c r="V32" s="20">
        <v>0</v>
      </c>
      <c r="W32" s="20">
        <v>0</v>
      </c>
    </row>
    <row r="33" spans="1:23" ht="15.75" x14ac:dyDescent="0.25">
      <c r="A33" s="14">
        <v>35</v>
      </c>
      <c r="B33" s="14">
        <v>6</v>
      </c>
      <c r="C33" s="15"/>
      <c r="D33" s="16">
        <v>26114</v>
      </c>
      <c r="E33" s="16">
        <v>26741</v>
      </c>
      <c r="F33" s="14">
        <f t="shared" si="0"/>
        <v>627</v>
      </c>
      <c r="G33" s="16">
        <v>9053</v>
      </c>
      <c r="H33" s="16">
        <v>9277</v>
      </c>
      <c r="I33" s="14">
        <f t="shared" si="1"/>
        <v>224</v>
      </c>
      <c r="J33" s="17">
        <v>6.73</v>
      </c>
      <c r="K33" s="17">
        <v>3.61</v>
      </c>
      <c r="L33" s="18">
        <f t="shared" si="2"/>
        <v>5028.3500000000004</v>
      </c>
      <c r="M33" s="19">
        <f t="shared" si="8"/>
        <v>384.66877500000004</v>
      </c>
      <c r="N33" s="20">
        <v>-466.2378549999994</v>
      </c>
      <c r="O33" s="20">
        <v>0</v>
      </c>
      <c r="P33" s="21">
        <f t="shared" si="9"/>
        <v>4562.112145000001</v>
      </c>
      <c r="Q33" s="22">
        <f t="shared" si="7"/>
        <v>384.66877500000004</v>
      </c>
      <c r="R33" s="23">
        <f t="shared" si="5"/>
        <v>4946.7809200000011</v>
      </c>
      <c r="S33" s="52">
        <v>4500</v>
      </c>
      <c r="T33" s="25"/>
      <c r="U33" s="20">
        <f t="shared" si="6"/>
        <v>446.78092000000106</v>
      </c>
      <c r="V33" s="20">
        <v>446.78092000000106</v>
      </c>
      <c r="W33" s="20">
        <v>0</v>
      </c>
    </row>
    <row r="34" spans="1:23" ht="15.75" x14ac:dyDescent="0.25">
      <c r="A34" s="14">
        <v>36</v>
      </c>
      <c r="B34" s="14">
        <v>6</v>
      </c>
      <c r="C34" s="15"/>
      <c r="D34" s="16">
        <v>979</v>
      </c>
      <c r="E34" s="16">
        <v>988</v>
      </c>
      <c r="F34" s="14">
        <f t="shared" si="0"/>
        <v>9</v>
      </c>
      <c r="G34" s="16">
        <v>246</v>
      </c>
      <c r="H34" s="16">
        <v>247</v>
      </c>
      <c r="I34" s="14">
        <f t="shared" si="1"/>
        <v>1</v>
      </c>
      <c r="J34" s="17">
        <v>6.73</v>
      </c>
      <c r="K34" s="17">
        <v>3.61</v>
      </c>
      <c r="L34" s="18">
        <f t="shared" si="2"/>
        <v>64.180000000000007</v>
      </c>
      <c r="M34" s="19">
        <f t="shared" si="8"/>
        <v>4.9097700000000009</v>
      </c>
      <c r="N34" s="20">
        <v>0</v>
      </c>
      <c r="O34" s="20">
        <v>0</v>
      </c>
      <c r="P34" s="21">
        <f t="shared" si="9"/>
        <v>64.180000000000007</v>
      </c>
      <c r="Q34" s="22">
        <f t="shared" si="7"/>
        <v>4.9097700000000009</v>
      </c>
      <c r="R34" s="23">
        <f t="shared" si="5"/>
        <v>69.089770000000001</v>
      </c>
      <c r="S34" s="52">
        <v>69</v>
      </c>
      <c r="T34" s="25"/>
      <c r="U34" s="20">
        <f t="shared" si="6"/>
        <v>8.977000000000146E-2</v>
      </c>
      <c r="V34" s="20">
        <v>0</v>
      </c>
      <c r="W34" s="20">
        <v>0</v>
      </c>
    </row>
    <row r="35" spans="1:23" ht="15.75" x14ac:dyDescent="0.25">
      <c r="A35" s="14">
        <v>37</v>
      </c>
      <c r="B35" s="14">
        <v>6</v>
      </c>
      <c r="C35" s="15"/>
      <c r="D35" s="16">
        <v>1725</v>
      </c>
      <c r="E35" s="16">
        <v>1763</v>
      </c>
      <c r="F35" s="14">
        <f t="shared" si="0"/>
        <v>38</v>
      </c>
      <c r="G35" s="16">
        <v>371</v>
      </c>
      <c r="H35" s="16">
        <v>378</v>
      </c>
      <c r="I35" s="14">
        <f t="shared" si="1"/>
        <v>7</v>
      </c>
      <c r="J35" s="17">
        <v>6.73</v>
      </c>
      <c r="K35" s="17">
        <v>3.61</v>
      </c>
      <c r="L35" s="18">
        <f t="shared" si="2"/>
        <v>281.01</v>
      </c>
      <c r="M35" s="19">
        <f t="shared" si="8"/>
        <v>21.497264999999999</v>
      </c>
      <c r="N35" s="20">
        <v>0</v>
      </c>
      <c r="O35" s="20">
        <v>0</v>
      </c>
      <c r="P35" s="21">
        <f t="shared" si="9"/>
        <v>281.01</v>
      </c>
      <c r="Q35" s="22">
        <f t="shared" si="7"/>
        <v>21.497264999999999</v>
      </c>
      <c r="R35" s="23">
        <f t="shared" si="5"/>
        <v>302.50726499999996</v>
      </c>
      <c r="S35" s="52">
        <v>303</v>
      </c>
      <c r="T35" s="25"/>
      <c r="U35" s="20">
        <f t="shared" si="6"/>
        <v>-0.49273500000003878</v>
      </c>
      <c r="V35" s="20">
        <v>0</v>
      </c>
      <c r="W35" s="20">
        <v>0</v>
      </c>
    </row>
    <row r="36" spans="1:23" ht="15.75" x14ac:dyDescent="0.25">
      <c r="A36" s="14">
        <v>38</v>
      </c>
      <c r="B36" s="14">
        <v>6</v>
      </c>
      <c r="C36" s="15"/>
      <c r="D36" s="16">
        <v>0</v>
      </c>
      <c r="E36" s="16">
        <v>0</v>
      </c>
      <c r="F36" s="14">
        <f t="shared" si="0"/>
        <v>0</v>
      </c>
      <c r="G36" s="16">
        <v>0</v>
      </c>
      <c r="H36" s="16">
        <v>0</v>
      </c>
      <c r="I36" s="14">
        <f t="shared" si="1"/>
        <v>0</v>
      </c>
      <c r="J36" s="17">
        <v>6.73</v>
      </c>
      <c r="K36" s="17">
        <v>3.61</v>
      </c>
      <c r="L36" s="18">
        <f t="shared" si="2"/>
        <v>0</v>
      </c>
      <c r="M36" s="19">
        <f t="shared" si="8"/>
        <v>0</v>
      </c>
      <c r="N36" s="20">
        <v>0</v>
      </c>
      <c r="O36" s="20">
        <v>0</v>
      </c>
      <c r="P36" s="21">
        <f t="shared" si="9"/>
        <v>0</v>
      </c>
      <c r="Q36" s="22">
        <f t="shared" si="7"/>
        <v>0</v>
      </c>
      <c r="R36" s="23">
        <f t="shared" si="5"/>
        <v>0</v>
      </c>
      <c r="S36" s="27"/>
      <c r="T36" s="25"/>
      <c r="U36" s="20">
        <f t="shared" si="6"/>
        <v>0</v>
      </c>
      <c r="V36" s="20">
        <v>0</v>
      </c>
      <c r="W36" s="20">
        <v>0</v>
      </c>
    </row>
    <row r="37" spans="1:23" ht="15.75" x14ac:dyDescent="0.25">
      <c r="A37" s="14">
        <v>39</v>
      </c>
      <c r="B37" s="14">
        <v>6</v>
      </c>
      <c r="C37" s="15"/>
      <c r="D37" s="16">
        <v>19734</v>
      </c>
      <c r="E37" s="16">
        <v>20125</v>
      </c>
      <c r="F37" s="14">
        <f t="shared" si="0"/>
        <v>391</v>
      </c>
      <c r="G37" s="16">
        <v>9790</v>
      </c>
      <c r="H37" s="16">
        <v>10005</v>
      </c>
      <c r="I37" s="14">
        <f t="shared" si="1"/>
        <v>215</v>
      </c>
      <c r="J37" s="17">
        <v>6.73</v>
      </c>
      <c r="K37" s="17">
        <v>3.61</v>
      </c>
      <c r="L37" s="18">
        <f t="shared" si="2"/>
        <v>3407.5800000000004</v>
      </c>
      <c r="M37" s="19">
        <f t="shared" si="8"/>
        <v>260.67987000000005</v>
      </c>
      <c r="N37" s="20">
        <v>0</v>
      </c>
      <c r="O37" s="20">
        <v>0</v>
      </c>
      <c r="P37" s="21">
        <f t="shared" si="9"/>
        <v>3407.5800000000004</v>
      </c>
      <c r="Q37" s="22">
        <f t="shared" si="7"/>
        <v>260.67987000000005</v>
      </c>
      <c r="R37" s="23">
        <f t="shared" si="5"/>
        <v>3668.2598700000003</v>
      </c>
      <c r="S37" s="52">
        <v>3668</v>
      </c>
      <c r="T37" s="25"/>
      <c r="U37" s="20">
        <f t="shared" si="6"/>
        <v>0.25987000000031912</v>
      </c>
      <c r="V37" s="20">
        <v>0</v>
      </c>
      <c r="W37" s="20">
        <v>0</v>
      </c>
    </row>
    <row r="38" spans="1:23" ht="15.75" x14ac:dyDescent="0.25">
      <c r="A38" s="14">
        <v>40</v>
      </c>
      <c r="B38" s="14">
        <v>6</v>
      </c>
      <c r="C38" s="15"/>
      <c r="D38" s="16">
        <v>13088</v>
      </c>
      <c r="E38" s="16">
        <v>13088</v>
      </c>
      <c r="F38" s="14">
        <f t="shared" si="0"/>
        <v>0</v>
      </c>
      <c r="G38" s="14"/>
      <c r="H38" s="14"/>
      <c r="I38" s="14">
        <f t="shared" si="1"/>
        <v>0</v>
      </c>
      <c r="J38" s="28">
        <v>6</v>
      </c>
      <c r="K38" s="17">
        <v>3.61</v>
      </c>
      <c r="L38" s="18">
        <f t="shared" si="2"/>
        <v>0</v>
      </c>
      <c r="M38" s="19">
        <f t="shared" si="8"/>
        <v>0</v>
      </c>
      <c r="N38" s="20">
        <v>0</v>
      </c>
      <c r="O38" s="20">
        <v>0</v>
      </c>
      <c r="P38" s="21">
        <f t="shared" si="9"/>
        <v>0</v>
      </c>
      <c r="Q38" s="22">
        <f t="shared" si="7"/>
        <v>0</v>
      </c>
      <c r="R38" s="23">
        <f t="shared" si="5"/>
        <v>0</v>
      </c>
      <c r="S38" s="27"/>
      <c r="T38" s="25"/>
      <c r="U38" s="20">
        <f t="shared" si="6"/>
        <v>0</v>
      </c>
      <c r="V38" s="20">
        <v>0</v>
      </c>
      <c r="W38" s="20">
        <v>0</v>
      </c>
    </row>
    <row r="39" spans="1:23" ht="15.75" x14ac:dyDescent="0.25">
      <c r="A39" s="14">
        <v>44</v>
      </c>
      <c r="B39" s="14">
        <v>5</v>
      </c>
      <c r="C39" s="15"/>
      <c r="D39" s="16">
        <v>6370</v>
      </c>
      <c r="E39" s="16">
        <v>6490</v>
      </c>
      <c r="F39" s="14">
        <f t="shared" si="0"/>
        <v>120</v>
      </c>
      <c r="G39" s="16"/>
      <c r="H39" s="16"/>
      <c r="I39" s="14">
        <f t="shared" si="1"/>
        <v>0</v>
      </c>
      <c r="J39" s="17">
        <v>6</v>
      </c>
      <c r="K39" s="17">
        <v>3.61</v>
      </c>
      <c r="L39" s="18">
        <f t="shared" si="2"/>
        <v>720</v>
      </c>
      <c r="M39" s="19">
        <f t="shared" si="8"/>
        <v>55.08</v>
      </c>
      <c r="N39" s="20">
        <v>12424.827999999998</v>
      </c>
      <c r="O39" s="20">
        <v>111.53699999999999</v>
      </c>
      <c r="P39" s="21">
        <f t="shared" si="9"/>
        <v>13144.827999999998</v>
      </c>
      <c r="Q39" s="22">
        <f t="shared" si="7"/>
        <v>166.61699999999999</v>
      </c>
      <c r="R39" s="23">
        <f t="shared" si="5"/>
        <v>13311.444999999998</v>
      </c>
      <c r="S39" s="26"/>
      <c r="T39" s="25"/>
      <c r="U39" s="20">
        <f t="shared" si="6"/>
        <v>13311.444999999998</v>
      </c>
      <c r="V39" s="20">
        <v>13144.827999999998</v>
      </c>
      <c r="W39" s="20">
        <v>166.61699999999999</v>
      </c>
    </row>
    <row r="40" spans="1:23" ht="16.5" thickBot="1" x14ac:dyDescent="0.3">
      <c r="A40" s="29">
        <v>45</v>
      </c>
      <c r="B40" s="29">
        <v>5</v>
      </c>
      <c r="C40" s="30"/>
      <c r="D40" s="31">
        <v>8407</v>
      </c>
      <c r="E40" s="31">
        <v>8759</v>
      </c>
      <c r="F40" s="29">
        <f t="shared" si="0"/>
        <v>352</v>
      </c>
      <c r="G40" s="31"/>
      <c r="H40" s="31"/>
      <c r="I40" s="29">
        <f t="shared" si="1"/>
        <v>0</v>
      </c>
      <c r="J40" s="90">
        <v>6</v>
      </c>
      <c r="K40" s="32">
        <v>3.61</v>
      </c>
      <c r="L40" s="33">
        <f t="shared" si="2"/>
        <v>2112</v>
      </c>
      <c r="M40" s="34">
        <f t="shared" si="8"/>
        <v>161.56799999999998</v>
      </c>
      <c r="N40" s="35">
        <v>1969.2620000000002</v>
      </c>
      <c r="O40" s="35">
        <v>131.274</v>
      </c>
      <c r="P40" s="36">
        <f t="shared" si="9"/>
        <v>4081.2620000000002</v>
      </c>
      <c r="Q40" s="37">
        <f t="shared" si="7"/>
        <v>292.84199999999998</v>
      </c>
      <c r="R40" s="38">
        <f t="shared" si="5"/>
        <v>4374.1040000000003</v>
      </c>
      <c r="S40" s="52">
        <v>3954</v>
      </c>
      <c r="T40" s="40"/>
      <c r="U40" s="20">
        <f t="shared" si="6"/>
        <v>420.10400000000027</v>
      </c>
      <c r="V40" s="20">
        <v>420.10400000000027</v>
      </c>
      <c r="W40" s="20">
        <v>0</v>
      </c>
    </row>
    <row r="41" spans="1:23" ht="15.75" x14ac:dyDescent="0.25">
      <c r="A41" s="41">
        <v>48</v>
      </c>
      <c r="B41" s="42">
        <v>2</v>
      </c>
      <c r="C41" s="43"/>
      <c r="D41" s="44">
        <v>202</v>
      </c>
      <c r="E41" s="44">
        <v>203</v>
      </c>
      <c r="F41" s="42">
        <f t="shared" si="0"/>
        <v>1</v>
      </c>
      <c r="G41" s="44">
        <v>7</v>
      </c>
      <c r="H41" s="44">
        <v>7</v>
      </c>
      <c r="I41" s="42">
        <f t="shared" si="1"/>
        <v>0</v>
      </c>
      <c r="J41" s="45">
        <v>6.73</v>
      </c>
      <c r="K41" s="45">
        <v>3.61</v>
      </c>
      <c r="L41" s="46">
        <f t="shared" si="2"/>
        <v>6.73</v>
      </c>
      <c r="M41" s="47">
        <v>0</v>
      </c>
      <c r="N41" s="48">
        <v>0</v>
      </c>
      <c r="O41" s="48">
        <v>0</v>
      </c>
      <c r="P41" s="49">
        <f t="shared" si="9"/>
        <v>6.73</v>
      </c>
      <c r="Q41" s="50">
        <f t="shared" si="7"/>
        <v>0</v>
      </c>
      <c r="R41" s="51">
        <f t="shared" si="5"/>
        <v>6.73</v>
      </c>
      <c r="S41" s="79">
        <v>7</v>
      </c>
      <c r="T41" s="53" t="s">
        <v>30</v>
      </c>
      <c r="U41" s="20">
        <f t="shared" si="6"/>
        <v>-0.26999999999999957</v>
      </c>
      <c r="V41" s="20">
        <v>0</v>
      </c>
      <c r="W41" s="20">
        <v>0</v>
      </c>
    </row>
    <row r="42" spans="1:23" ht="16.5" thickBot="1" x14ac:dyDescent="0.3">
      <c r="A42" s="54">
        <v>48</v>
      </c>
      <c r="B42" s="55">
        <v>2</v>
      </c>
      <c r="C42" s="56"/>
      <c r="D42" s="57">
        <v>202</v>
      </c>
      <c r="E42" s="57">
        <v>220</v>
      </c>
      <c r="F42" s="55">
        <f t="shared" si="0"/>
        <v>18</v>
      </c>
      <c r="G42" s="57">
        <v>7</v>
      </c>
      <c r="H42" s="57">
        <v>12</v>
      </c>
      <c r="I42" s="55">
        <f t="shared" si="1"/>
        <v>5</v>
      </c>
      <c r="J42" s="58">
        <v>6.73</v>
      </c>
      <c r="K42" s="58">
        <v>3.61</v>
      </c>
      <c r="L42" s="59">
        <f t="shared" si="2"/>
        <v>139.19000000000003</v>
      </c>
      <c r="M42" s="60">
        <f t="shared" ref="M42:M68" si="10">L42*0.0765</f>
        <v>10.648035000000002</v>
      </c>
      <c r="N42" s="61">
        <v>0</v>
      </c>
      <c r="O42" s="61">
        <v>0</v>
      </c>
      <c r="P42" s="62">
        <v>0</v>
      </c>
      <c r="Q42" s="63">
        <f t="shared" si="7"/>
        <v>10.648035000000002</v>
      </c>
      <c r="R42" s="64">
        <f t="shared" si="5"/>
        <v>10.648035000000002</v>
      </c>
      <c r="S42" s="65">
        <v>43</v>
      </c>
      <c r="T42" s="66" t="s">
        <v>22</v>
      </c>
      <c r="U42" s="20">
        <f t="shared" si="6"/>
        <v>-32.351965</v>
      </c>
      <c r="V42" s="20">
        <v>0</v>
      </c>
      <c r="W42" s="20">
        <v>-32.351965</v>
      </c>
    </row>
    <row r="43" spans="1:23" ht="15.75" x14ac:dyDescent="0.25">
      <c r="A43" s="67">
        <v>51</v>
      </c>
      <c r="B43" s="67">
        <v>2</v>
      </c>
      <c r="C43" s="68"/>
      <c r="D43" s="69">
        <v>6</v>
      </c>
      <c r="E43" s="69">
        <v>6</v>
      </c>
      <c r="F43" s="67">
        <f t="shared" si="0"/>
        <v>0</v>
      </c>
      <c r="G43" s="69">
        <v>1</v>
      </c>
      <c r="H43" s="69">
        <v>1</v>
      </c>
      <c r="I43" s="67">
        <f t="shared" si="1"/>
        <v>0</v>
      </c>
      <c r="J43" s="71">
        <v>6.73</v>
      </c>
      <c r="K43" s="71">
        <v>3.61</v>
      </c>
      <c r="L43" s="72">
        <f t="shared" si="2"/>
        <v>0</v>
      </c>
      <c r="M43" s="73">
        <f t="shared" si="10"/>
        <v>0</v>
      </c>
      <c r="N43" s="74">
        <v>0</v>
      </c>
      <c r="O43" s="74">
        <v>0</v>
      </c>
      <c r="P43" s="75">
        <f t="shared" ref="P43:P48" si="11">L43+N43</f>
        <v>0</v>
      </c>
      <c r="Q43" s="76">
        <f t="shared" si="7"/>
        <v>0</v>
      </c>
      <c r="R43" s="77">
        <f t="shared" si="5"/>
        <v>0</v>
      </c>
      <c r="S43" s="83"/>
      <c r="T43" s="78"/>
      <c r="U43" s="20">
        <f t="shared" si="6"/>
        <v>0</v>
      </c>
      <c r="V43" s="20">
        <v>0</v>
      </c>
      <c r="W43" s="20">
        <v>0</v>
      </c>
    </row>
    <row r="44" spans="1:23" ht="15.75" x14ac:dyDescent="0.25">
      <c r="A44" s="14">
        <v>52</v>
      </c>
      <c r="B44" s="14">
        <v>2</v>
      </c>
      <c r="C44" s="15"/>
      <c r="D44" s="16">
        <v>1400</v>
      </c>
      <c r="E44" s="16">
        <v>1438</v>
      </c>
      <c r="F44" s="14">
        <f t="shared" si="0"/>
        <v>38</v>
      </c>
      <c r="G44" s="16">
        <v>574</v>
      </c>
      <c r="H44" s="16">
        <v>596</v>
      </c>
      <c r="I44" s="14">
        <f t="shared" si="1"/>
        <v>22</v>
      </c>
      <c r="J44" s="17">
        <v>6.73</v>
      </c>
      <c r="K44" s="17">
        <v>3.61</v>
      </c>
      <c r="L44" s="18">
        <f t="shared" si="2"/>
        <v>335.16</v>
      </c>
      <c r="M44" s="19">
        <f t="shared" si="10"/>
        <v>25.63974</v>
      </c>
      <c r="N44" s="20">
        <v>0</v>
      </c>
      <c r="O44" s="20">
        <v>0</v>
      </c>
      <c r="P44" s="21">
        <f t="shared" si="11"/>
        <v>335.16</v>
      </c>
      <c r="Q44" s="22">
        <f t="shared" si="7"/>
        <v>25.63974</v>
      </c>
      <c r="R44" s="23">
        <f t="shared" si="5"/>
        <v>360.79974000000004</v>
      </c>
      <c r="S44" s="26"/>
      <c r="T44" s="25"/>
      <c r="U44" s="20">
        <f t="shared" si="6"/>
        <v>360.79974000000004</v>
      </c>
      <c r="V44" s="20">
        <v>335.16</v>
      </c>
      <c r="W44" s="20">
        <v>25.63974</v>
      </c>
    </row>
    <row r="45" spans="1:23" ht="15.75" x14ac:dyDescent="0.25">
      <c r="A45" s="14">
        <v>53</v>
      </c>
      <c r="B45" s="14">
        <v>2</v>
      </c>
      <c r="C45" s="15"/>
      <c r="D45" s="16">
        <v>0</v>
      </c>
      <c r="E45" s="16">
        <v>0</v>
      </c>
      <c r="F45" s="14">
        <f t="shared" si="0"/>
        <v>0</v>
      </c>
      <c r="G45" s="91">
        <v>1</v>
      </c>
      <c r="H45" s="91">
        <v>1</v>
      </c>
      <c r="I45" s="14">
        <f t="shared" si="1"/>
        <v>0</v>
      </c>
      <c r="J45" s="17">
        <v>6.73</v>
      </c>
      <c r="K45" s="17">
        <v>3.61</v>
      </c>
      <c r="L45" s="18">
        <f t="shared" si="2"/>
        <v>0</v>
      </c>
      <c r="M45" s="19">
        <f t="shared" si="10"/>
        <v>0</v>
      </c>
      <c r="N45" s="20">
        <v>0</v>
      </c>
      <c r="O45" s="20">
        <v>0</v>
      </c>
      <c r="P45" s="21">
        <f t="shared" si="11"/>
        <v>0</v>
      </c>
      <c r="Q45" s="22">
        <f t="shared" si="7"/>
        <v>0</v>
      </c>
      <c r="R45" s="23">
        <f t="shared" si="5"/>
        <v>0</v>
      </c>
      <c r="S45" s="27"/>
      <c r="T45" s="25"/>
      <c r="U45" s="20">
        <f t="shared" si="6"/>
        <v>0</v>
      </c>
      <c r="V45" s="20">
        <v>0</v>
      </c>
      <c r="W45" s="20">
        <v>0</v>
      </c>
    </row>
    <row r="46" spans="1:23" ht="15.75" x14ac:dyDescent="0.25">
      <c r="A46" s="14">
        <v>54</v>
      </c>
      <c r="B46" s="14">
        <v>2</v>
      </c>
      <c r="C46" s="15"/>
      <c r="D46" s="16">
        <v>5620</v>
      </c>
      <c r="E46" s="16">
        <v>6420</v>
      </c>
      <c r="F46" s="14">
        <f t="shared" si="0"/>
        <v>800</v>
      </c>
      <c r="G46" s="16">
        <v>2789</v>
      </c>
      <c r="H46" s="16">
        <v>3387</v>
      </c>
      <c r="I46" s="14">
        <f t="shared" si="1"/>
        <v>598</v>
      </c>
      <c r="J46" s="17">
        <v>6.73</v>
      </c>
      <c r="K46" s="17">
        <v>3.61</v>
      </c>
      <c r="L46" s="18">
        <f t="shared" si="2"/>
        <v>7542.78</v>
      </c>
      <c r="M46" s="19">
        <f t="shared" si="10"/>
        <v>577.02266999999995</v>
      </c>
      <c r="N46" s="20">
        <v>689.53</v>
      </c>
      <c r="O46" s="20">
        <v>52.749044999999995</v>
      </c>
      <c r="P46" s="21">
        <f t="shared" si="11"/>
        <v>8232.31</v>
      </c>
      <c r="Q46" s="22">
        <f t="shared" si="7"/>
        <v>629.77171499999997</v>
      </c>
      <c r="R46" s="23">
        <f t="shared" si="5"/>
        <v>8862.0817150000003</v>
      </c>
      <c r="S46" s="24"/>
      <c r="T46" s="25"/>
      <c r="U46" s="20">
        <f t="shared" si="6"/>
        <v>8862.0817150000003</v>
      </c>
      <c r="V46" s="20">
        <v>8232.31</v>
      </c>
      <c r="W46" s="20">
        <v>629.77171499999997</v>
      </c>
    </row>
    <row r="47" spans="1:23" ht="15.75" x14ac:dyDescent="0.25">
      <c r="A47" s="14">
        <v>55</v>
      </c>
      <c r="B47" s="14">
        <v>2</v>
      </c>
      <c r="C47" s="15"/>
      <c r="D47" s="16">
        <v>293</v>
      </c>
      <c r="E47" s="16">
        <v>294</v>
      </c>
      <c r="F47" s="14">
        <f t="shared" si="0"/>
        <v>1</v>
      </c>
      <c r="G47" s="16"/>
      <c r="H47" s="16"/>
      <c r="I47" s="14">
        <f t="shared" si="1"/>
        <v>0</v>
      </c>
      <c r="J47" s="28">
        <v>6</v>
      </c>
      <c r="K47" s="17">
        <v>3.61</v>
      </c>
      <c r="L47" s="18">
        <f t="shared" si="2"/>
        <v>6</v>
      </c>
      <c r="M47" s="19">
        <f t="shared" si="10"/>
        <v>0.45899999999999996</v>
      </c>
      <c r="N47" s="20">
        <v>0</v>
      </c>
      <c r="O47" s="20">
        <v>0</v>
      </c>
      <c r="P47" s="21">
        <f t="shared" si="11"/>
        <v>6</v>
      </c>
      <c r="Q47" s="22">
        <f t="shared" si="7"/>
        <v>0.45899999999999996</v>
      </c>
      <c r="R47" s="23">
        <f t="shared" si="5"/>
        <v>6.4589999999999996</v>
      </c>
      <c r="S47" s="27"/>
      <c r="T47" s="25"/>
      <c r="U47" s="20">
        <f t="shared" si="6"/>
        <v>6.4589999999999996</v>
      </c>
      <c r="V47" s="20">
        <v>6</v>
      </c>
      <c r="W47" s="20">
        <v>0</v>
      </c>
    </row>
    <row r="48" spans="1:23" ht="15.75" x14ac:dyDescent="0.25">
      <c r="A48" s="14">
        <v>56</v>
      </c>
      <c r="B48" s="14">
        <v>2</v>
      </c>
      <c r="C48" s="15"/>
      <c r="D48" s="16">
        <v>5</v>
      </c>
      <c r="E48" s="16">
        <v>5</v>
      </c>
      <c r="F48" s="14">
        <f t="shared" si="0"/>
        <v>0</v>
      </c>
      <c r="G48" s="16">
        <v>0</v>
      </c>
      <c r="H48" s="16">
        <v>0</v>
      </c>
      <c r="I48" s="14">
        <f t="shared" si="1"/>
        <v>0</v>
      </c>
      <c r="J48" s="17">
        <v>6.73</v>
      </c>
      <c r="K48" s="17">
        <v>3.61</v>
      </c>
      <c r="L48" s="18">
        <f t="shared" si="2"/>
        <v>0</v>
      </c>
      <c r="M48" s="19">
        <f t="shared" si="10"/>
        <v>0</v>
      </c>
      <c r="N48" s="20">
        <v>-93</v>
      </c>
      <c r="O48" s="20">
        <v>0</v>
      </c>
      <c r="P48" s="21">
        <f t="shared" si="11"/>
        <v>-93</v>
      </c>
      <c r="Q48" s="22">
        <f t="shared" si="7"/>
        <v>0</v>
      </c>
      <c r="R48" s="23">
        <f t="shared" si="5"/>
        <v>-93</v>
      </c>
      <c r="S48" s="26"/>
      <c r="T48" s="25"/>
      <c r="U48" s="20">
        <f t="shared" si="6"/>
        <v>-93</v>
      </c>
      <c r="V48" s="20">
        <v>-93</v>
      </c>
      <c r="W48" s="20">
        <v>0</v>
      </c>
    </row>
    <row r="49" spans="1:23" ht="15.75" x14ac:dyDescent="0.25">
      <c r="A49" s="14">
        <v>58</v>
      </c>
      <c r="B49" s="14">
        <v>2</v>
      </c>
      <c r="C49" s="15"/>
      <c r="D49" s="16">
        <v>7405</v>
      </c>
      <c r="E49" s="16">
        <v>7670</v>
      </c>
      <c r="F49" s="14">
        <f t="shared" si="0"/>
        <v>265</v>
      </c>
      <c r="G49" s="16">
        <v>5680</v>
      </c>
      <c r="H49" s="16">
        <v>5912</v>
      </c>
      <c r="I49" s="14">
        <f t="shared" si="1"/>
        <v>232</v>
      </c>
      <c r="J49" s="17">
        <v>6.73</v>
      </c>
      <c r="K49" s="17">
        <v>3.61</v>
      </c>
      <c r="L49" s="18">
        <f t="shared" si="2"/>
        <v>2620.9700000000003</v>
      </c>
      <c r="M49" s="19">
        <f t="shared" si="10"/>
        <v>200.50420500000001</v>
      </c>
      <c r="N49" s="20">
        <v>0</v>
      </c>
      <c r="O49" s="20">
        <v>0</v>
      </c>
      <c r="P49" s="92">
        <v>0</v>
      </c>
      <c r="Q49" s="22">
        <f t="shared" si="7"/>
        <v>200.50420500000001</v>
      </c>
      <c r="R49" s="23">
        <f t="shared" si="5"/>
        <v>200.50420500000001</v>
      </c>
      <c r="S49" s="24"/>
      <c r="T49" s="25"/>
      <c r="U49" s="20">
        <f t="shared" si="6"/>
        <v>200.50420500000001</v>
      </c>
      <c r="V49" s="20">
        <v>0</v>
      </c>
      <c r="W49" s="20">
        <v>0</v>
      </c>
    </row>
    <row r="50" spans="1:23" ht="15.75" x14ac:dyDescent="0.25">
      <c r="A50" s="14">
        <v>62</v>
      </c>
      <c r="B50" s="14">
        <v>3</v>
      </c>
      <c r="C50" s="15"/>
      <c r="D50" s="16">
        <v>37787</v>
      </c>
      <c r="E50" s="16">
        <v>38669</v>
      </c>
      <c r="F50" s="14">
        <f t="shared" si="0"/>
        <v>882</v>
      </c>
      <c r="G50" s="16">
        <v>15890</v>
      </c>
      <c r="H50" s="16">
        <v>16261</v>
      </c>
      <c r="I50" s="14">
        <f t="shared" si="1"/>
        <v>371</v>
      </c>
      <c r="J50" s="17">
        <v>6.73</v>
      </c>
      <c r="K50" s="17">
        <v>3.61</v>
      </c>
      <c r="L50" s="18">
        <f t="shared" si="2"/>
        <v>7275.17</v>
      </c>
      <c r="M50" s="19">
        <f t="shared" si="10"/>
        <v>556.55050500000004</v>
      </c>
      <c r="N50" s="20">
        <v>0</v>
      </c>
      <c r="O50" s="20">
        <v>0</v>
      </c>
      <c r="P50" s="21">
        <f t="shared" ref="P50:P56" si="12">L50+N50</f>
        <v>7275.17</v>
      </c>
      <c r="Q50" s="22">
        <f t="shared" si="7"/>
        <v>556.55050500000004</v>
      </c>
      <c r="R50" s="23">
        <f t="shared" si="5"/>
        <v>7831.7205050000002</v>
      </c>
      <c r="S50" s="52">
        <v>7832</v>
      </c>
      <c r="T50" s="25"/>
      <c r="U50" s="20">
        <f t="shared" si="6"/>
        <v>-0.27949499999976979</v>
      </c>
      <c r="V50" s="20">
        <v>0</v>
      </c>
      <c r="W50" s="20">
        <v>0</v>
      </c>
    </row>
    <row r="51" spans="1:23" ht="15.75" x14ac:dyDescent="0.25">
      <c r="A51" s="14">
        <v>62</v>
      </c>
      <c r="B51" s="14">
        <v>3</v>
      </c>
      <c r="C51" s="15"/>
      <c r="D51" s="16">
        <v>1470</v>
      </c>
      <c r="E51" s="16">
        <v>1491</v>
      </c>
      <c r="F51" s="14">
        <f t="shared" si="0"/>
        <v>21</v>
      </c>
      <c r="G51" s="16"/>
      <c r="H51" s="16"/>
      <c r="I51" s="14">
        <f t="shared" si="1"/>
        <v>0</v>
      </c>
      <c r="J51" s="28">
        <v>6</v>
      </c>
      <c r="K51" s="17">
        <v>3.61</v>
      </c>
      <c r="L51" s="18">
        <f t="shared" si="2"/>
        <v>126</v>
      </c>
      <c r="M51" s="19">
        <f t="shared" si="10"/>
        <v>9.6389999999999993</v>
      </c>
      <c r="N51" s="20">
        <v>0</v>
      </c>
      <c r="O51" s="20">
        <v>0</v>
      </c>
      <c r="P51" s="21">
        <f t="shared" si="12"/>
        <v>126</v>
      </c>
      <c r="Q51" s="22">
        <f t="shared" si="7"/>
        <v>9.6389999999999993</v>
      </c>
      <c r="R51" s="23">
        <f t="shared" si="5"/>
        <v>135.63900000000001</v>
      </c>
      <c r="S51" s="52">
        <v>136</v>
      </c>
      <c r="T51" s="25"/>
      <c r="U51" s="20">
        <f t="shared" si="6"/>
        <v>-0.36099999999999</v>
      </c>
      <c r="V51" s="20">
        <v>0</v>
      </c>
      <c r="W51" s="20">
        <v>0</v>
      </c>
    </row>
    <row r="52" spans="1:23" ht="15.75" x14ac:dyDescent="0.25">
      <c r="A52" s="14">
        <v>64</v>
      </c>
      <c r="B52" s="14">
        <v>3</v>
      </c>
      <c r="C52" s="15"/>
      <c r="D52" s="16">
        <v>5705</v>
      </c>
      <c r="E52" s="16">
        <v>5916</v>
      </c>
      <c r="F52" s="14">
        <f t="shared" si="0"/>
        <v>211</v>
      </c>
      <c r="G52" s="16">
        <v>2210</v>
      </c>
      <c r="H52" s="16">
        <v>2279</v>
      </c>
      <c r="I52" s="14">
        <f t="shared" si="1"/>
        <v>69</v>
      </c>
      <c r="J52" s="17">
        <v>6.73</v>
      </c>
      <c r="K52" s="17">
        <v>3.61</v>
      </c>
      <c r="L52" s="18">
        <f t="shared" si="2"/>
        <v>1669.1200000000001</v>
      </c>
      <c r="M52" s="19">
        <f t="shared" si="10"/>
        <v>127.68768</v>
      </c>
      <c r="N52" s="20">
        <v>-113.32682499999885</v>
      </c>
      <c r="O52" s="20">
        <v>0</v>
      </c>
      <c r="P52" s="21">
        <f t="shared" si="12"/>
        <v>1555.7931750000012</v>
      </c>
      <c r="Q52" s="22">
        <f t="shared" si="7"/>
        <v>127.68768</v>
      </c>
      <c r="R52" s="23">
        <f t="shared" si="5"/>
        <v>1683.4808550000012</v>
      </c>
      <c r="S52" s="24"/>
      <c r="T52" s="25"/>
      <c r="U52" s="20">
        <f t="shared" si="6"/>
        <v>1683.4808550000012</v>
      </c>
      <c r="V52" s="20">
        <v>1555.7931750000012</v>
      </c>
      <c r="W52" s="20">
        <v>127.68768</v>
      </c>
    </row>
    <row r="53" spans="1:23" ht="15.75" x14ac:dyDescent="0.25">
      <c r="A53" s="14">
        <v>64</v>
      </c>
      <c r="B53" s="14">
        <v>3</v>
      </c>
      <c r="C53" s="15"/>
      <c r="D53" s="93">
        <v>322</v>
      </c>
      <c r="E53" s="93">
        <v>351</v>
      </c>
      <c r="F53" s="14">
        <f t="shared" si="0"/>
        <v>29</v>
      </c>
      <c r="G53" s="94"/>
      <c r="H53" s="94"/>
      <c r="I53" s="14">
        <f t="shared" si="1"/>
        <v>0</v>
      </c>
      <c r="J53" s="17">
        <v>6</v>
      </c>
      <c r="K53" s="17">
        <v>3.61</v>
      </c>
      <c r="L53" s="18">
        <f t="shared" si="2"/>
        <v>174</v>
      </c>
      <c r="M53" s="19">
        <f t="shared" si="10"/>
        <v>13.311</v>
      </c>
      <c r="N53" s="20">
        <v>0</v>
      </c>
      <c r="O53" s="20">
        <v>0</v>
      </c>
      <c r="P53" s="21">
        <f t="shared" si="12"/>
        <v>174</v>
      </c>
      <c r="Q53" s="22">
        <f t="shared" si="7"/>
        <v>13.311</v>
      </c>
      <c r="R53" s="23">
        <f t="shared" si="5"/>
        <v>187.31100000000001</v>
      </c>
      <c r="S53" s="26"/>
      <c r="T53" s="25" t="s">
        <v>31</v>
      </c>
      <c r="U53" s="20">
        <f t="shared" si="6"/>
        <v>187.31100000000001</v>
      </c>
      <c r="V53" s="20">
        <v>174</v>
      </c>
      <c r="W53" s="20">
        <v>13.311</v>
      </c>
    </row>
    <row r="54" spans="1:23" ht="15.75" x14ac:dyDescent="0.25">
      <c r="A54" s="14">
        <v>68</v>
      </c>
      <c r="B54" s="14">
        <v>2</v>
      </c>
      <c r="C54" s="15"/>
      <c r="D54" s="16">
        <v>26251</v>
      </c>
      <c r="E54" s="16">
        <v>26357</v>
      </c>
      <c r="F54" s="14">
        <f t="shared" si="0"/>
        <v>106</v>
      </c>
      <c r="G54" s="16">
        <v>11345</v>
      </c>
      <c r="H54" s="16">
        <v>11470</v>
      </c>
      <c r="I54" s="14">
        <f t="shared" si="1"/>
        <v>125</v>
      </c>
      <c r="J54" s="17">
        <v>6.73</v>
      </c>
      <c r="K54" s="17">
        <v>3.61</v>
      </c>
      <c r="L54" s="18">
        <f t="shared" si="2"/>
        <v>1164.6300000000001</v>
      </c>
      <c r="M54" s="19">
        <f t="shared" si="10"/>
        <v>89.094195000000013</v>
      </c>
      <c r="N54" s="20">
        <v>570.8900000000001</v>
      </c>
      <c r="O54" s="20">
        <v>43.673085000000007</v>
      </c>
      <c r="P54" s="21">
        <f t="shared" si="12"/>
        <v>1735.5200000000002</v>
      </c>
      <c r="Q54" s="22">
        <f t="shared" si="7"/>
        <v>132.76728000000003</v>
      </c>
      <c r="R54" s="23">
        <f t="shared" si="5"/>
        <v>1868.2872800000002</v>
      </c>
      <c r="S54" s="26"/>
      <c r="T54" s="25"/>
      <c r="U54" s="20">
        <f t="shared" si="6"/>
        <v>1868.2872800000002</v>
      </c>
      <c r="V54" s="20">
        <v>1735.5200000000002</v>
      </c>
      <c r="W54" s="20">
        <v>132.76728000000003</v>
      </c>
    </row>
    <row r="55" spans="1:23" ht="15.75" x14ac:dyDescent="0.25">
      <c r="A55" s="14">
        <v>70</v>
      </c>
      <c r="B55" s="14"/>
      <c r="C55" s="15"/>
      <c r="D55" s="95">
        <v>2</v>
      </c>
      <c r="E55" s="95">
        <v>2</v>
      </c>
      <c r="F55" s="14">
        <f t="shared" si="0"/>
        <v>0</v>
      </c>
      <c r="G55" s="14">
        <v>0</v>
      </c>
      <c r="H55" s="14">
        <v>0</v>
      </c>
      <c r="I55" s="14">
        <f t="shared" si="1"/>
        <v>0</v>
      </c>
      <c r="J55" s="17">
        <v>6.73</v>
      </c>
      <c r="K55" s="17">
        <v>3.61</v>
      </c>
      <c r="L55" s="18">
        <f t="shared" si="2"/>
        <v>0</v>
      </c>
      <c r="M55" s="19">
        <f t="shared" si="10"/>
        <v>0</v>
      </c>
      <c r="N55" s="20">
        <v>-487</v>
      </c>
      <c r="O55" s="20">
        <v>0</v>
      </c>
      <c r="P55" s="21">
        <f t="shared" si="12"/>
        <v>-487</v>
      </c>
      <c r="Q55" s="22">
        <f t="shared" si="7"/>
        <v>0</v>
      </c>
      <c r="R55" s="23">
        <f t="shared" si="5"/>
        <v>-487</v>
      </c>
      <c r="S55" s="89"/>
      <c r="T55" s="25" t="s">
        <v>32</v>
      </c>
      <c r="U55" s="20">
        <f t="shared" si="6"/>
        <v>-487</v>
      </c>
      <c r="V55" s="20">
        <v>-487</v>
      </c>
      <c r="W55" s="20">
        <v>0</v>
      </c>
    </row>
    <row r="56" spans="1:23" ht="15.75" x14ac:dyDescent="0.25">
      <c r="A56" s="14">
        <v>71</v>
      </c>
      <c r="B56" s="14">
        <v>2</v>
      </c>
      <c r="C56" s="15"/>
      <c r="D56" s="16">
        <v>46306</v>
      </c>
      <c r="E56" s="16">
        <v>47131</v>
      </c>
      <c r="F56" s="14">
        <f t="shared" si="0"/>
        <v>825</v>
      </c>
      <c r="G56" s="16">
        <v>22584</v>
      </c>
      <c r="H56" s="16">
        <v>22784</v>
      </c>
      <c r="I56" s="14">
        <f t="shared" si="1"/>
        <v>200</v>
      </c>
      <c r="J56" s="17">
        <v>6.73</v>
      </c>
      <c r="K56" s="17">
        <v>3.61</v>
      </c>
      <c r="L56" s="18">
        <f t="shared" si="2"/>
        <v>6274.25</v>
      </c>
      <c r="M56" s="19">
        <f t="shared" si="10"/>
        <v>479.98012499999999</v>
      </c>
      <c r="N56" s="20">
        <v>0</v>
      </c>
      <c r="O56" s="20">
        <v>0</v>
      </c>
      <c r="P56" s="21">
        <f t="shared" si="12"/>
        <v>6274.25</v>
      </c>
      <c r="Q56" s="22">
        <f t="shared" si="7"/>
        <v>479.98012499999999</v>
      </c>
      <c r="R56" s="23">
        <f t="shared" si="5"/>
        <v>6754.230125</v>
      </c>
      <c r="S56" s="52">
        <v>6754</v>
      </c>
      <c r="T56" s="25"/>
      <c r="U56" s="20">
        <f t="shared" si="6"/>
        <v>0.23012500000004366</v>
      </c>
      <c r="V56" s="20">
        <v>0</v>
      </c>
      <c r="W56" s="20">
        <v>0</v>
      </c>
    </row>
    <row r="57" spans="1:23" ht="15.75" x14ac:dyDescent="0.25">
      <c r="A57" s="14">
        <v>72</v>
      </c>
      <c r="B57" s="14">
        <v>2</v>
      </c>
      <c r="C57" s="15"/>
      <c r="D57" s="16">
        <v>42522</v>
      </c>
      <c r="E57" s="16">
        <v>43408</v>
      </c>
      <c r="F57" s="14">
        <f t="shared" si="0"/>
        <v>886</v>
      </c>
      <c r="G57" s="16">
        <v>27324</v>
      </c>
      <c r="H57" s="16">
        <v>27999</v>
      </c>
      <c r="I57" s="14">
        <f t="shared" si="1"/>
        <v>675</v>
      </c>
      <c r="J57" s="17">
        <v>6.73</v>
      </c>
      <c r="K57" s="17">
        <v>3.61</v>
      </c>
      <c r="L57" s="18">
        <f t="shared" si="2"/>
        <v>8399.5300000000007</v>
      </c>
      <c r="M57" s="19">
        <f t="shared" si="10"/>
        <v>642.56404500000008</v>
      </c>
      <c r="N57" s="20">
        <v>0</v>
      </c>
      <c r="O57" s="20">
        <v>0</v>
      </c>
      <c r="P57" s="92">
        <v>0</v>
      </c>
      <c r="Q57" s="22">
        <f t="shared" si="7"/>
        <v>642.56404500000008</v>
      </c>
      <c r="R57" s="23">
        <f t="shared" si="5"/>
        <v>642.56404500000008</v>
      </c>
      <c r="S57" s="52">
        <v>645</v>
      </c>
      <c r="T57" s="25"/>
      <c r="U57" s="20">
        <f t="shared" si="6"/>
        <v>-2.4359549999999217</v>
      </c>
      <c r="V57" s="20">
        <v>-2</v>
      </c>
      <c r="W57" s="20">
        <v>0</v>
      </c>
    </row>
    <row r="58" spans="1:23" ht="15.75" x14ac:dyDescent="0.25">
      <c r="A58" s="14">
        <v>74</v>
      </c>
      <c r="B58" s="14">
        <v>2</v>
      </c>
      <c r="C58" s="15"/>
      <c r="D58" s="16">
        <v>0</v>
      </c>
      <c r="E58" s="16">
        <v>0</v>
      </c>
      <c r="F58" s="14">
        <f t="shared" si="0"/>
        <v>0</v>
      </c>
      <c r="G58" s="16">
        <v>0</v>
      </c>
      <c r="H58" s="16">
        <v>0</v>
      </c>
      <c r="I58" s="14">
        <f t="shared" si="1"/>
        <v>0</v>
      </c>
      <c r="J58" s="17">
        <v>6.73</v>
      </c>
      <c r="K58" s="17">
        <v>3.61</v>
      </c>
      <c r="L58" s="18">
        <f t="shared" si="2"/>
        <v>0</v>
      </c>
      <c r="M58" s="19">
        <f t="shared" si="10"/>
        <v>0</v>
      </c>
      <c r="N58" s="20">
        <v>0</v>
      </c>
      <c r="O58" s="20">
        <v>0</v>
      </c>
      <c r="P58" s="21">
        <f>L58+N58</f>
        <v>0</v>
      </c>
      <c r="Q58" s="22">
        <f t="shared" si="7"/>
        <v>0</v>
      </c>
      <c r="R58" s="23">
        <f t="shared" si="5"/>
        <v>0</v>
      </c>
      <c r="S58" s="27"/>
      <c r="T58" s="25"/>
      <c r="U58" s="20">
        <f t="shared" si="6"/>
        <v>0</v>
      </c>
      <c r="V58" s="20">
        <v>0</v>
      </c>
      <c r="W58" s="20">
        <v>0</v>
      </c>
    </row>
    <row r="59" spans="1:23" ht="15.75" x14ac:dyDescent="0.25">
      <c r="A59" s="14">
        <v>78</v>
      </c>
      <c r="B59" s="14">
        <v>6</v>
      </c>
      <c r="C59" s="15"/>
      <c r="D59" s="16">
        <v>95</v>
      </c>
      <c r="E59" s="16">
        <v>95</v>
      </c>
      <c r="F59" s="14">
        <f t="shared" si="0"/>
        <v>0</v>
      </c>
      <c r="G59" s="14"/>
      <c r="H59" s="14"/>
      <c r="I59" s="14">
        <f t="shared" si="1"/>
        <v>0</v>
      </c>
      <c r="J59" s="28">
        <v>6</v>
      </c>
      <c r="K59" s="17">
        <v>3.61</v>
      </c>
      <c r="L59" s="18">
        <f t="shared" si="2"/>
        <v>0</v>
      </c>
      <c r="M59" s="19">
        <f t="shared" si="10"/>
        <v>0</v>
      </c>
      <c r="N59" s="20">
        <v>0</v>
      </c>
      <c r="O59" s="20">
        <v>0</v>
      </c>
      <c r="P59" s="21">
        <f>L59+N59</f>
        <v>0</v>
      </c>
      <c r="Q59" s="22">
        <f t="shared" si="7"/>
        <v>0</v>
      </c>
      <c r="R59" s="23">
        <f t="shared" si="5"/>
        <v>0</v>
      </c>
      <c r="S59" s="27"/>
      <c r="T59" s="25"/>
      <c r="U59" s="20">
        <f t="shared" si="6"/>
        <v>0</v>
      </c>
      <c r="V59" s="20">
        <v>0</v>
      </c>
      <c r="W59" s="20">
        <v>0</v>
      </c>
    </row>
    <row r="60" spans="1:23" ht="15.75" x14ac:dyDescent="0.25">
      <c r="A60" s="14">
        <v>79</v>
      </c>
      <c r="B60" s="14">
        <v>6</v>
      </c>
      <c r="C60" s="15"/>
      <c r="D60" s="16">
        <v>118</v>
      </c>
      <c r="E60" s="16">
        <v>118</v>
      </c>
      <c r="F60" s="14">
        <f t="shared" si="0"/>
        <v>0</v>
      </c>
      <c r="G60" s="14"/>
      <c r="H60" s="14"/>
      <c r="I60" s="14">
        <f t="shared" si="1"/>
        <v>0</v>
      </c>
      <c r="J60" s="28">
        <v>6</v>
      </c>
      <c r="K60" s="17">
        <v>3.61</v>
      </c>
      <c r="L60" s="18">
        <f t="shared" si="2"/>
        <v>0</v>
      </c>
      <c r="M60" s="19">
        <f t="shared" si="10"/>
        <v>0</v>
      </c>
      <c r="N60" s="20">
        <v>0</v>
      </c>
      <c r="O60" s="20">
        <v>0</v>
      </c>
      <c r="P60" s="21">
        <f>L60+N60</f>
        <v>0</v>
      </c>
      <c r="Q60" s="22">
        <f t="shared" si="7"/>
        <v>0</v>
      </c>
      <c r="R60" s="23">
        <f t="shared" si="5"/>
        <v>0</v>
      </c>
      <c r="S60" s="27"/>
      <c r="T60" s="25"/>
      <c r="U60" s="20">
        <f t="shared" si="6"/>
        <v>0</v>
      </c>
      <c r="V60" s="20">
        <v>0</v>
      </c>
      <c r="W60" s="20">
        <v>0</v>
      </c>
    </row>
    <row r="61" spans="1:23" ht="15.75" x14ac:dyDescent="0.25">
      <c r="A61" s="14">
        <v>80</v>
      </c>
      <c r="B61" s="14">
        <v>6</v>
      </c>
      <c r="C61" s="15"/>
      <c r="D61" s="16">
        <v>5034</v>
      </c>
      <c r="E61" s="16">
        <v>5263</v>
      </c>
      <c r="F61" s="14">
        <f t="shared" si="0"/>
        <v>229</v>
      </c>
      <c r="G61" s="16"/>
      <c r="H61" s="16"/>
      <c r="I61" s="14">
        <f t="shared" si="1"/>
        <v>0</v>
      </c>
      <c r="J61" s="28">
        <v>6</v>
      </c>
      <c r="K61" s="17">
        <v>3.61</v>
      </c>
      <c r="L61" s="18">
        <f t="shared" si="2"/>
        <v>1374</v>
      </c>
      <c r="M61" s="19">
        <f t="shared" si="10"/>
        <v>105.111</v>
      </c>
      <c r="N61" s="20">
        <v>0</v>
      </c>
      <c r="O61" s="20">
        <v>0</v>
      </c>
      <c r="P61" s="92">
        <v>0</v>
      </c>
      <c r="Q61" s="22">
        <f t="shared" si="7"/>
        <v>105.111</v>
      </c>
      <c r="R61" s="23">
        <f t="shared" si="5"/>
        <v>105.111</v>
      </c>
      <c r="S61" s="52">
        <v>105</v>
      </c>
      <c r="T61" s="25"/>
      <c r="U61" s="20">
        <f t="shared" si="6"/>
        <v>0.11100000000000421</v>
      </c>
      <c r="V61" s="20">
        <v>0</v>
      </c>
      <c r="W61" s="20">
        <v>0</v>
      </c>
    </row>
    <row r="62" spans="1:23" ht="15.75" x14ac:dyDescent="0.25">
      <c r="A62" s="14">
        <v>85</v>
      </c>
      <c r="B62" s="14">
        <v>3</v>
      </c>
      <c r="C62" s="15"/>
      <c r="D62" s="16">
        <v>5</v>
      </c>
      <c r="E62" s="16">
        <v>5</v>
      </c>
      <c r="F62" s="14">
        <f t="shared" si="0"/>
        <v>0</v>
      </c>
      <c r="G62" s="16">
        <v>0</v>
      </c>
      <c r="H62" s="16">
        <v>0</v>
      </c>
      <c r="I62" s="14">
        <f t="shared" si="1"/>
        <v>0</v>
      </c>
      <c r="J62" s="17">
        <v>6.73</v>
      </c>
      <c r="K62" s="17">
        <v>3.61</v>
      </c>
      <c r="L62" s="18">
        <f t="shared" si="2"/>
        <v>0</v>
      </c>
      <c r="M62" s="19">
        <f t="shared" si="10"/>
        <v>0</v>
      </c>
      <c r="N62" s="20">
        <v>0</v>
      </c>
      <c r="O62" s="20">
        <v>0</v>
      </c>
      <c r="P62" s="21">
        <f>L62+N62</f>
        <v>0</v>
      </c>
      <c r="Q62" s="22">
        <f t="shared" si="7"/>
        <v>0</v>
      </c>
      <c r="R62" s="23">
        <f t="shared" si="5"/>
        <v>0</v>
      </c>
      <c r="S62" s="27"/>
      <c r="T62" s="25"/>
      <c r="U62" s="20">
        <f t="shared" si="6"/>
        <v>0</v>
      </c>
      <c r="V62" s="20">
        <v>0</v>
      </c>
      <c r="W62" s="20">
        <v>0</v>
      </c>
    </row>
    <row r="63" spans="1:23" ht="15.75" x14ac:dyDescent="0.25">
      <c r="A63" s="14">
        <v>86</v>
      </c>
      <c r="B63" s="14">
        <v>3</v>
      </c>
      <c r="C63" s="15"/>
      <c r="D63" s="16">
        <v>15055</v>
      </c>
      <c r="E63" s="16">
        <v>15575</v>
      </c>
      <c r="F63" s="14">
        <f t="shared" si="0"/>
        <v>520</v>
      </c>
      <c r="G63" s="16">
        <v>7182</v>
      </c>
      <c r="H63" s="16">
        <v>7395</v>
      </c>
      <c r="I63" s="14">
        <f t="shared" si="1"/>
        <v>213</v>
      </c>
      <c r="J63" s="17">
        <v>6.73</v>
      </c>
      <c r="K63" s="17">
        <v>3.61</v>
      </c>
      <c r="L63" s="18">
        <f t="shared" si="2"/>
        <v>4268.5300000000007</v>
      </c>
      <c r="M63" s="19">
        <f t="shared" si="10"/>
        <v>326.54254500000002</v>
      </c>
      <c r="N63" s="20">
        <v>0</v>
      </c>
      <c r="O63" s="20">
        <v>0</v>
      </c>
      <c r="P63" s="21">
        <f>L63+N63</f>
        <v>4268.5300000000007</v>
      </c>
      <c r="Q63" s="22">
        <f t="shared" si="7"/>
        <v>326.54254500000002</v>
      </c>
      <c r="R63" s="23">
        <f t="shared" si="5"/>
        <v>4595.0725450000009</v>
      </c>
      <c r="S63" s="52">
        <v>4595</v>
      </c>
      <c r="T63" s="25"/>
      <c r="U63" s="20">
        <f t="shared" si="6"/>
        <v>7.2545000000900473E-2</v>
      </c>
      <c r="V63" s="20">
        <v>0</v>
      </c>
      <c r="W63" s="20">
        <v>0</v>
      </c>
    </row>
    <row r="64" spans="1:23" ht="15.75" x14ac:dyDescent="0.25">
      <c r="A64" s="14">
        <v>87</v>
      </c>
      <c r="B64" s="14">
        <v>3</v>
      </c>
      <c r="C64" s="15"/>
      <c r="D64" s="16">
        <v>601</v>
      </c>
      <c r="E64" s="16">
        <v>622</v>
      </c>
      <c r="F64" s="14">
        <f t="shared" si="0"/>
        <v>21</v>
      </c>
      <c r="G64" s="16">
        <v>135</v>
      </c>
      <c r="H64" s="16">
        <v>138</v>
      </c>
      <c r="I64" s="14">
        <f t="shared" si="1"/>
        <v>3</v>
      </c>
      <c r="J64" s="17">
        <v>6.73</v>
      </c>
      <c r="K64" s="17">
        <v>3.61</v>
      </c>
      <c r="L64" s="18">
        <f t="shared" si="2"/>
        <v>152.16000000000003</v>
      </c>
      <c r="M64" s="19">
        <f t="shared" si="10"/>
        <v>11.640240000000002</v>
      </c>
      <c r="N64" s="20">
        <v>-816.75475500000016</v>
      </c>
      <c r="O64" s="20">
        <v>0</v>
      </c>
      <c r="P64" s="21">
        <f>L64+N64</f>
        <v>-664.59475500000008</v>
      </c>
      <c r="Q64" s="22">
        <f t="shared" si="7"/>
        <v>11.640240000000002</v>
      </c>
      <c r="R64" s="23">
        <f t="shared" si="5"/>
        <v>-652.95451500000013</v>
      </c>
      <c r="S64" s="24"/>
      <c r="T64" s="25" t="s">
        <v>33</v>
      </c>
      <c r="U64" s="20">
        <f t="shared" si="6"/>
        <v>-652.95451500000013</v>
      </c>
      <c r="V64" s="20">
        <v>-652.95451500000013</v>
      </c>
      <c r="W64" s="20">
        <v>0</v>
      </c>
    </row>
    <row r="65" spans="1:23" ht="15.75" x14ac:dyDescent="0.25">
      <c r="A65" s="14">
        <v>89</v>
      </c>
      <c r="B65" s="14">
        <v>3</v>
      </c>
      <c r="C65" s="15"/>
      <c r="D65" s="16">
        <v>64</v>
      </c>
      <c r="E65" s="16">
        <v>64</v>
      </c>
      <c r="F65" s="14">
        <f t="shared" si="0"/>
        <v>0</v>
      </c>
      <c r="G65" s="16">
        <v>0</v>
      </c>
      <c r="H65" s="16">
        <v>0</v>
      </c>
      <c r="I65" s="14">
        <f t="shared" si="1"/>
        <v>0</v>
      </c>
      <c r="J65" s="17">
        <v>6.73</v>
      </c>
      <c r="K65" s="17">
        <v>3.61</v>
      </c>
      <c r="L65" s="18">
        <f t="shared" si="2"/>
        <v>0</v>
      </c>
      <c r="M65" s="19">
        <f t="shared" si="10"/>
        <v>0</v>
      </c>
      <c r="N65" s="20">
        <v>0</v>
      </c>
      <c r="O65" s="20">
        <v>0</v>
      </c>
      <c r="P65" s="21">
        <f>L65+N65</f>
        <v>0</v>
      </c>
      <c r="Q65" s="22">
        <f t="shared" si="7"/>
        <v>0</v>
      </c>
      <c r="R65" s="23">
        <f t="shared" si="5"/>
        <v>0</v>
      </c>
      <c r="S65" s="27"/>
      <c r="T65" s="25"/>
      <c r="U65" s="20">
        <f t="shared" si="6"/>
        <v>0</v>
      </c>
      <c r="V65" s="20">
        <v>0</v>
      </c>
      <c r="W65" s="20">
        <v>0</v>
      </c>
    </row>
    <row r="66" spans="1:23" ht="15.75" x14ac:dyDescent="0.25">
      <c r="A66" s="14">
        <v>90</v>
      </c>
      <c r="B66" s="14">
        <v>3</v>
      </c>
      <c r="C66" s="15"/>
      <c r="D66" s="16">
        <v>15746</v>
      </c>
      <c r="E66" s="16">
        <v>15914</v>
      </c>
      <c r="F66" s="14">
        <f t="shared" ref="F66:F125" si="13">E66-D66</f>
        <v>168</v>
      </c>
      <c r="G66" s="16">
        <v>7211</v>
      </c>
      <c r="H66" s="16">
        <v>7279</v>
      </c>
      <c r="I66" s="14">
        <f t="shared" ref="I66:I125" si="14">H66-G66</f>
        <v>68</v>
      </c>
      <c r="J66" s="17">
        <v>6.73</v>
      </c>
      <c r="K66" s="17">
        <v>3.61</v>
      </c>
      <c r="L66" s="18">
        <f t="shared" ref="L66:L125" si="15">F66*J66+K66*I66</f>
        <v>1376.1200000000001</v>
      </c>
      <c r="M66" s="19">
        <f t="shared" si="10"/>
        <v>105.27318000000001</v>
      </c>
      <c r="N66" s="20">
        <v>-2499.8253299999997</v>
      </c>
      <c r="O66" s="20">
        <v>0</v>
      </c>
      <c r="P66" s="92">
        <f>N66</f>
        <v>-2499.8253299999997</v>
      </c>
      <c r="Q66" s="22">
        <f t="shared" si="7"/>
        <v>105.27318000000001</v>
      </c>
      <c r="R66" s="23">
        <f t="shared" ref="R66:R125" si="16">P66+Q66</f>
        <v>-2394.5521499999995</v>
      </c>
      <c r="S66" s="24"/>
      <c r="T66" s="25"/>
      <c r="U66" s="20">
        <f t="shared" si="6"/>
        <v>-2394.5521499999995</v>
      </c>
      <c r="V66" s="20">
        <v>-2394.5521499999995</v>
      </c>
      <c r="W66" s="20">
        <v>0</v>
      </c>
    </row>
    <row r="67" spans="1:23" ht="15.75" x14ac:dyDescent="0.25">
      <c r="A67" s="14">
        <v>93</v>
      </c>
      <c r="B67" s="14"/>
      <c r="C67" s="15"/>
      <c r="D67" s="95">
        <v>0</v>
      </c>
      <c r="E67" s="95">
        <v>0</v>
      </c>
      <c r="F67" s="14">
        <f t="shared" si="13"/>
        <v>0</v>
      </c>
      <c r="G67" s="16"/>
      <c r="H67" s="16"/>
      <c r="I67" s="14">
        <f t="shared" si="14"/>
        <v>0</v>
      </c>
      <c r="J67" s="17">
        <v>6</v>
      </c>
      <c r="K67" s="17">
        <v>3.61</v>
      </c>
      <c r="L67" s="18">
        <f t="shared" si="15"/>
        <v>0</v>
      </c>
      <c r="M67" s="19">
        <f t="shared" si="10"/>
        <v>0</v>
      </c>
      <c r="N67" s="20">
        <v>0</v>
      </c>
      <c r="O67" s="20">
        <v>0</v>
      </c>
      <c r="P67" s="21">
        <f>L67+N67</f>
        <v>0</v>
      </c>
      <c r="Q67" s="22">
        <f t="shared" si="7"/>
        <v>0</v>
      </c>
      <c r="R67" s="23">
        <f t="shared" si="16"/>
        <v>0</v>
      </c>
      <c r="S67" s="27"/>
      <c r="T67" s="25"/>
      <c r="U67" s="20">
        <f t="shared" ref="U67:U125" si="17">R67-S67</f>
        <v>0</v>
      </c>
      <c r="V67" s="20">
        <v>0</v>
      </c>
      <c r="W67" s="20">
        <v>0</v>
      </c>
    </row>
    <row r="68" spans="1:23" ht="16.5" thickBot="1" x14ac:dyDescent="0.3">
      <c r="A68" s="29">
        <v>95</v>
      </c>
      <c r="B68" s="29">
        <v>6</v>
      </c>
      <c r="C68" s="30"/>
      <c r="D68" s="31">
        <v>349</v>
      </c>
      <c r="E68" s="31">
        <v>349</v>
      </c>
      <c r="F68" s="29">
        <f t="shared" si="13"/>
        <v>0</v>
      </c>
      <c r="G68" s="31">
        <v>57</v>
      </c>
      <c r="H68" s="31">
        <v>57</v>
      </c>
      <c r="I68" s="29">
        <f t="shared" si="14"/>
        <v>0</v>
      </c>
      <c r="J68" s="32">
        <v>6.73</v>
      </c>
      <c r="K68" s="32">
        <v>3.61</v>
      </c>
      <c r="L68" s="33">
        <f t="shared" si="15"/>
        <v>0</v>
      </c>
      <c r="M68" s="34">
        <f t="shared" si="10"/>
        <v>0</v>
      </c>
      <c r="N68" s="35">
        <v>0</v>
      </c>
      <c r="O68" s="35">
        <v>0</v>
      </c>
      <c r="P68" s="36">
        <f>L68+N68</f>
        <v>0</v>
      </c>
      <c r="Q68" s="37">
        <f t="shared" si="7"/>
        <v>0</v>
      </c>
      <c r="R68" s="38">
        <f t="shared" si="16"/>
        <v>0</v>
      </c>
      <c r="S68" s="39"/>
      <c r="T68" s="40"/>
      <c r="U68" s="20">
        <f t="shared" si="17"/>
        <v>0</v>
      </c>
      <c r="V68" s="20">
        <v>0</v>
      </c>
      <c r="W68" s="20">
        <v>0</v>
      </c>
    </row>
    <row r="69" spans="1:23" ht="15.75" x14ac:dyDescent="0.25">
      <c r="A69" s="41">
        <v>99</v>
      </c>
      <c r="B69" s="42">
        <v>6</v>
      </c>
      <c r="C69" s="43"/>
      <c r="D69" s="44">
        <v>13569</v>
      </c>
      <c r="E69" s="44">
        <v>13874</v>
      </c>
      <c r="F69" s="42">
        <f t="shared" si="13"/>
        <v>305</v>
      </c>
      <c r="G69" s="44">
        <v>7398</v>
      </c>
      <c r="H69" s="44">
        <v>7534</v>
      </c>
      <c r="I69" s="42">
        <f t="shared" si="14"/>
        <v>136</v>
      </c>
      <c r="J69" s="45">
        <v>6.73</v>
      </c>
      <c r="K69" s="45">
        <v>3.61</v>
      </c>
      <c r="L69" s="46">
        <f t="shared" si="15"/>
        <v>2543.61</v>
      </c>
      <c r="M69" s="47">
        <v>0</v>
      </c>
      <c r="N69" s="48">
        <v>8225.42</v>
      </c>
      <c r="O69" s="48">
        <v>629.24463000000003</v>
      </c>
      <c r="P69" s="49">
        <f>L69+N69</f>
        <v>10769.03</v>
      </c>
      <c r="Q69" s="50">
        <f t="shared" si="7"/>
        <v>629.24463000000003</v>
      </c>
      <c r="R69" s="51">
        <f t="shared" si="16"/>
        <v>11398.27463</v>
      </c>
      <c r="S69" s="52">
        <v>629</v>
      </c>
      <c r="T69" s="53" t="s">
        <v>34</v>
      </c>
      <c r="U69" s="20">
        <f t="shared" si="17"/>
        <v>10769.27463</v>
      </c>
      <c r="V69" s="20">
        <v>10769.27463</v>
      </c>
      <c r="W69" s="20">
        <v>0</v>
      </c>
    </row>
    <row r="70" spans="1:23" ht="16.5" thickBot="1" x14ac:dyDescent="0.3">
      <c r="A70" s="54">
        <v>99</v>
      </c>
      <c r="B70" s="55">
        <v>6</v>
      </c>
      <c r="C70" s="56"/>
      <c r="D70" s="57">
        <v>13569</v>
      </c>
      <c r="E70" s="57">
        <v>14174</v>
      </c>
      <c r="F70" s="55">
        <f t="shared" si="13"/>
        <v>605</v>
      </c>
      <c r="G70" s="57">
        <v>7398</v>
      </c>
      <c r="H70" s="57">
        <v>7706</v>
      </c>
      <c r="I70" s="55">
        <f t="shared" si="14"/>
        <v>308</v>
      </c>
      <c r="J70" s="58">
        <v>6.73</v>
      </c>
      <c r="K70" s="58">
        <v>3.61</v>
      </c>
      <c r="L70" s="59">
        <f t="shared" si="15"/>
        <v>5183.53</v>
      </c>
      <c r="M70" s="60">
        <f>L70*0.0765</f>
        <v>396.54004499999996</v>
      </c>
      <c r="N70" s="61">
        <v>0</v>
      </c>
      <c r="O70" s="61">
        <v>0</v>
      </c>
      <c r="P70" s="62">
        <v>0</v>
      </c>
      <c r="Q70" s="63">
        <f t="shared" si="7"/>
        <v>396.54004499999996</v>
      </c>
      <c r="R70" s="64">
        <f t="shared" si="16"/>
        <v>396.54004499999996</v>
      </c>
      <c r="S70" s="65"/>
      <c r="T70" s="87" t="s">
        <v>22</v>
      </c>
      <c r="U70" s="20">
        <f t="shared" si="17"/>
        <v>396.54004499999996</v>
      </c>
      <c r="V70" s="20">
        <v>0</v>
      </c>
      <c r="W70" s="20">
        <v>396.54004499999996</v>
      </c>
    </row>
    <row r="71" spans="1:23" ht="15.75" x14ac:dyDescent="0.25">
      <c r="A71" s="67">
        <v>102</v>
      </c>
      <c r="B71" s="67">
        <v>6</v>
      </c>
      <c r="C71" s="68"/>
      <c r="D71" s="69">
        <v>0</v>
      </c>
      <c r="E71" s="69">
        <v>0</v>
      </c>
      <c r="F71" s="67">
        <f t="shared" si="13"/>
        <v>0</v>
      </c>
      <c r="G71" s="69">
        <v>0</v>
      </c>
      <c r="H71" s="69">
        <v>0</v>
      </c>
      <c r="I71" s="67">
        <f t="shared" si="14"/>
        <v>0</v>
      </c>
      <c r="J71" s="71">
        <v>6.73</v>
      </c>
      <c r="K71" s="71">
        <v>3.61</v>
      </c>
      <c r="L71" s="72">
        <f t="shared" si="15"/>
        <v>0</v>
      </c>
      <c r="M71" s="73">
        <f>L71*0.0765</f>
        <v>0</v>
      </c>
      <c r="N71" s="74">
        <v>0</v>
      </c>
      <c r="O71" s="74">
        <v>0</v>
      </c>
      <c r="P71" s="75">
        <f>L71+N71</f>
        <v>0</v>
      </c>
      <c r="Q71" s="76">
        <f t="shared" si="7"/>
        <v>0</v>
      </c>
      <c r="R71" s="77">
        <f t="shared" si="16"/>
        <v>0</v>
      </c>
      <c r="S71" s="83"/>
      <c r="T71" s="78"/>
      <c r="U71" s="20">
        <f t="shared" si="17"/>
        <v>0</v>
      </c>
      <c r="V71" s="20">
        <v>0</v>
      </c>
      <c r="W71" s="20">
        <v>0</v>
      </c>
    </row>
    <row r="72" spans="1:23" ht="15.75" x14ac:dyDescent="0.25">
      <c r="A72" s="14">
        <v>107</v>
      </c>
      <c r="B72" s="14">
        <v>1</v>
      </c>
      <c r="C72" s="15"/>
      <c r="D72" s="16">
        <v>4</v>
      </c>
      <c r="E72" s="16">
        <v>4</v>
      </c>
      <c r="F72" s="14">
        <f t="shared" si="13"/>
        <v>0</v>
      </c>
      <c r="G72" s="14"/>
      <c r="H72" s="14"/>
      <c r="I72" s="14">
        <f t="shared" si="14"/>
        <v>0</v>
      </c>
      <c r="J72" s="28">
        <v>6</v>
      </c>
      <c r="K72" s="17">
        <v>3.61</v>
      </c>
      <c r="L72" s="18">
        <f t="shared" si="15"/>
        <v>0</v>
      </c>
      <c r="M72" s="19">
        <f>L72*0.0765</f>
        <v>0</v>
      </c>
      <c r="N72" s="20">
        <v>0</v>
      </c>
      <c r="O72" s="20">
        <v>0</v>
      </c>
      <c r="P72" s="21">
        <f>L72+N72</f>
        <v>0</v>
      </c>
      <c r="Q72" s="22">
        <f t="shared" si="7"/>
        <v>0</v>
      </c>
      <c r="R72" s="23">
        <f t="shared" si="16"/>
        <v>0</v>
      </c>
      <c r="S72" s="27"/>
      <c r="T72" s="25"/>
      <c r="U72" s="20">
        <f t="shared" si="17"/>
        <v>0</v>
      </c>
      <c r="V72" s="20">
        <v>0</v>
      </c>
      <c r="W72" s="20">
        <v>0</v>
      </c>
    </row>
    <row r="73" spans="1:23" ht="16.5" thickBot="1" x14ac:dyDescent="0.3">
      <c r="A73" s="29">
        <v>110</v>
      </c>
      <c r="B73" s="29">
        <v>4</v>
      </c>
      <c r="C73" s="30"/>
      <c r="D73" s="31">
        <v>10084</v>
      </c>
      <c r="E73" s="31">
        <v>10246</v>
      </c>
      <c r="F73" s="29">
        <f t="shared" si="13"/>
        <v>162</v>
      </c>
      <c r="G73" s="31">
        <v>2277</v>
      </c>
      <c r="H73" s="31">
        <v>2315</v>
      </c>
      <c r="I73" s="29">
        <f t="shared" si="14"/>
        <v>38</v>
      </c>
      <c r="J73" s="32">
        <v>6.73</v>
      </c>
      <c r="K73" s="32">
        <v>3.61</v>
      </c>
      <c r="L73" s="33">
        <f t="shared" si="15"/>
        <v>1227.44</v>
      </c>
      <c r="M73" s="34">
        <f>L73*0.0765</f>
        <v>93.899160000000009</v>
      </c>
      <c r="N73" s="35">
        <v>0</v>
      </c>
      <c r="O73" s="35">
        <v>0</v>
      </c>
      <c r="P73" s="36">
        <f>L73+N73</f>
        <v>1227.44</v>
      </c>
      <c r="Q73" s="37">
        <f t="shared" si="7"/>
        <v>93.899160000000009</v>
      </c>
      <c r="R73" s="38">
        <f t="shared" si="16"/>
        <v>1321.33916</v>
      </c>
      <c r="S73" s="52">
        <v>1321</v>
      </c>
      <c r="T73" s="96"/>
      <c r="U73" s="20">
        <f t="shared" si="17"/>
        <v>0.33915999999999258</v>
      </c>
      <c r="V73" s="20">
        <v>0</v>
      </c>
      <c r="W73" s="20">
        <v>0</v>
      </c>
    </row>
    <row r="74" spans="1:23" ht="15.75" x14ac:dyDescent="0.25">
      <c r="A74" s="97">
        <v>112</v>
      </c>
      <c r="B74" s="98"/>
      <c r="C74" s="99"/>
      <c r="D74" s="100">
        <v>4803</v>
      </c>
      <c r="E74" s="100">
        <v>5108</v>
      </c>
      <c r="F74" s="42">
        <f t="shared" si="13"/>
        <v>305</v>
      </c>
      <c r="G74" s="101">
        <v>3233</v>
      </c>
      <c r="H74" s="101">
        <v>3525</v>
      </c>
      <c r="I74" s="42">
        <f t="shared" si="14"/>
        <v>292</v>
      </c>
      <c r="J74" s="45">
        <v>6.73</v>
      </c>
      <c r="K74" s="45">
        <v>3.61</v>
      </c>
      <c r="L74" s="46">
        <f t="shared" si="15"/>
        <v>3106.77</v>
      </c>
      <c r="M74" s="47">
        <v>0</v>
      </c>
      <c r="N74" s="48">
        <v>0</v>
      </c>
      <c r="O74" s="48">
        <v>0</v>
      </c>
      <c r="P74" s="49">
        <f>L74+N74</f>
        <v>3106.77</v>
      </c>
      <c r="Q74" s="50">
        <f t="shared" si="7"/>
        <v>0</v>
      </c>
      <c r="R74" s="51">
        <f t="shared" si="16"/>
        <v>3106.77</v>
      </c>
      <c r="S74" s="52">
        <v>3107</v>
      </c>
      <c r="T74" s="53" t="s">
        <v>35</v>
      </c>
      <c r="U74" s="20">
        <f t="shared" si="17"/>
        <v>-0.23000000000001819</v>
      </c>
      <c r="V74" s="20">
        <v>0</v>
      </c>
      <c r="W74" s="20">
        <v>0</v>
      </c>
    </row>
    <row r="75" spans="1:23" ht="16.5" thickBot="1" x14ac:dyDescent="0.3">
      <c r="A75" s="102">
        <v>112</v>
      </c>
      <c r="B75" s="103"/>
      <c r="C75" s="104"/>
      <c r="D75" s="105">
        <v>4803</v>
      </c>
      <c r="E75" s="105">
        <v>5228</v>
      </c>
      <c r="F75" s="55">
        <f t="shared" si="13"/>
        <v>425</v>
      </c>
      <c r="G75" s="106">
        <v>3233</v>
      </c>
      <c r="H75" s="106">
        <v>3558</v>
      </c>
      <c r="I75" s="55">
        <f t="shared" si="14"/>
        <v>325</v>
      </c>
      <c r="J75" s="58">
        <v>6.73</v>
      </c>
      <c r="K75" s="58">
        <v>3.61</v>
      </c>
      <c r="L75" s="59">
        <f t="shared" si="15"/>
        <v>4033.5</v>
      </c>
      <c r="M75" s="60">
        <f t="shared" ref="M75:M111" si="18">L75*0.0765</f>
        <v>308.56274999999999</v>
      </c>
      <c r="N75" s="61">
        <v>0</v>
      </c>
      <c r="O75" s="61">
        <v>0</v>
      </c>
      <c r="P75" s="62">
        <v>0</v>
      </c>
      <c r="Q75" s="63">
        <f t="shared" si="7"/>
        <v>308.56274999999999</v>
      </c>
      <c r="R75" s="64">
        <f t="shared" si="16"/>
        <v>308.56274999999999</v>
      </c>
      <c r="S75" s="52">
        <v>309</v>
      </c>
      <c r="T75" s="66" t="s">
        <v>22</v>
      </c>
      <c r="U75" s="20">
        <f t="shared" si="17"/>
        <v>-0.43725000000000591</v>
      </c>
      <c r="V75" s="20">
        <v>0</v>
      </c>
      <c r="W75" s="20">
        <v>0</v>
      </c>
    </row>
    <row r="76" spans="1:23" ht="15.75" x14ac:dyDescent="0.25">
      <c r="A76" s="67">
        <v>115</v>
      </c>
      <c r="B76" s="67">
        <v>6</v>
      </c>
      <c r="C76" s="68"/>
      <c r="D76" s="69">
        <v>10135</v>
      </c>
      <c r="E76" s="69">
        <v>10317</v>
      </c>
      <c r="F76" s="67">
        <f t="shared" si="13"/>
        <v>182</v>
      </c>
      <c r="G76" s="69">
        <v>5771</v>
      </c>
      <c r="H76" s="69">
        <v>5815</v>
      </c>
      <c r="I76" s="67">
        <f t="shared" si="14"/>
        <v>44</v>
      </c>
      <c r="J76" s="71">
        <v>6.73</v>
      </c>
      <c r="K76" s="71">
        <v>3.61</v>
      </c>
      <c r="L76" s="72">
        <f t="shared" si="15"/>
        <v>1383.7</v>
      </c>
      <c r="M76" s="73">
        <f t="shared" si="18"/>
        <v>105.85305</v>
      </c>
      <c r="N76" s="74">
        <v>4688.0601500000002</v>
      </c>
      <c r="O76" s="74">
        <v>320.33150999999998</v>
      </c>
      <c r="P76" s="75">
        <f t="shared" ref="P76:Q91" si="19">L76+N76</f>
        <v>6071.7601500000001</v>
      </c>
      <c r="Q76" s="76">
        <f t="shared" si="7"/>
        <v>426.18455999999998</v>
      </c>
      <c r="R76" s="77">
        <f t="shared" si="16"/>
        <v>6497.9447099999998</v>
      </c>
      <c r="S76" s="107"/>
      <c r="T76" s="78"/>
      <c r="U76" s="20">
        <f t="shared" si="17"/>
        <v>6497.9447099999998</v>
      </c>
      <c r="V76" s="20">
        <v>6071.7601500000001</v>
      </c>
      <c r="W76" s="20">
        <v>426.18455999999998</v>
      </c>
    </row>
    <row r="77" spans="1:23" ht="15.75" x14ac:dyDescent="0.25">
      <c r="A77" s="14">
        <v>116</v>
      </c>
      <c r="B77" s="14">
        <v>6</v>
      </c>
      <c r="C77" s="15"/>
      <c r="D77" s="16">
        <v>342</v>
      </c>
      <c r="E77" s="16">
        <v>342</v>
      </c>
      <c r="F77" s="14">
        <f t="shared" si="13"/>
        <v>0</v>
      </c>
      <c r="G77" s="16">
        <v>172</v>
      </c>
      <c r="H77" s="16">
        <v>172</v>
      </c>
      <c r="I77" s="14">
        <f t="shared" si="14"/>
        <v>0</v>
      </c>
      <c r="J77" s="17">
        <v>6.73</v>
      </c>
      <c r="K77" s="17">
        <v>3.61</v>
      </c>
      <c r="L77" s="18">
        <f t="shared" si="15"/>
        <v>0</v>
      </c>
      <c r="M77" s="19">
        <f t="shared" si="18"/>
        <v>0</v>
      </c>
      <c r="N77" s="20">
        <v>0</v>
      </c>
      <c r="O77" s="20">
        <v>0</v>
      </c>
      <c r="P77" s="21">
        <f t="shared" si="19"/>
        <v>0</v>
      </c>
      <c r="Q77" s="22">
        <f t="shared" si="7"/>
        <v>0</v>
      </c>
      <c r="R77" s="23">
        <f t="shared" si="16"/>
        <v>0</v>
      </c>
      <c r="S77" s="26"/>
      <c r="T77" s="25"/>
      <c r="U77" s="20">
        <f t="shared" si="17"/>
        <v>0</v>
      </c>
      <c r="V77" s="20">
        <v>0</v>
      </c>
      <c r="W77" s="20">
        <v>0</v>
      </c>
    </row>
    <row r="78" spans="1:23" ht="15.75" x14ac:dyDescent="0.25">
      <c r="A78" s="14">
        <v>117</v>
      </c>
      <c r="B78" s="14">
        <v>6</v>
      </c>
      <c r="C78" s="15"/>
      <c r="D78" s="16">
        <v>0</v>
      </c>
      <c r="E78" s="16">
        <v>0</v>
      </c>
      <c r="F78" s="14">
        <f t="shared" si="13"/>
        <v>0</v>
      </c>
      <c r="G78" s="16">
        <v>0</v>
      </c>
      <c r="H78" s="16">
        <v>0</v>
      </c>
      <c r="I78" s="14">
        <f t="shared" si="14"/>
        <v>0</v>
      </c>
      <c r="J78" s="17">
        <v>6.73</v>
      </c>
      <c r="K78" s="17">
        <v>3.61</v>
      </c>
      <c r="L78" s="18">
        <f t="shared" si="15"/>
        <v>0</v>
      </c>
      <c r="M78" s="19">
        <f t="shared" si="18"/>
        <v>0</v>
      </c>
      <c r="N78" s="20">
        <v>0</v>
      </c>
      <c r="O78" s="20">
        <v>0</v>
      </c>
      <c r="P78" s="21">
        <f t="shared" si="19"/>
        <v>0</v>
      </c>
      <c r="Q78" s="22">
        <f t="shared" si="7"/>
        <v>0</v>
      </c>
      <c r="R78" s="23">
        <f t="shared" si="16"/>
        <v>0</v>
      </c>
      <c r="S78" s="27"/>
      <c r="T78" s="25"/>
      <c r="U78" s="20">
        <f t="shared" si="17"/>
        <v>0</v>
      </c>
      <c r="V78" s="20">
        <v>0</v>
      </c>
      <c r="W78" s="20">
        <v>0</v>
      </c>
    </row>
    <row r="79" spans="1:23" ht="15.75" x14ac:dyDescent="0.25">
      <c r="A79" s="14">
        <v>118</v>
      </c>
      <c r="B79" s="14">
        <v>6</v>
      </c>
      <c r="C79" s="15"/>
      <c r="D79" s="16">
        <v>223</v>
      </c>
      <c r="E79" s="16">
        <v>223</v>
      </c>
      <c r="F79" s="14">
        <f t="shared" si="13"/>
        <v>0</v>
      </c>
      <c r="G79" s="16">
        <v>7</v>
      </c>
      <c r="H79" s="16">
        <v>7</v>
      </c>
      <c r="I79" s="14">
        <f t="shared" si="14"/>
        <v>0</v>
      </c>
      <c r="J79" s="17">
        <v>6.73</v>
      </c>
      <c r="K79" s="17">
        <v>3.61</v>
      </c>
      <c r="L79" s="18">
        <f t="shared" si="15"/>
        <v>0</v>
      </c>
      <c r="M79" s="19">
        <f t="shared" si="18"/>
        <v>0</v>
      </c>
      <c r="N79" s="20">
        <v>0</v>
      </c>
      <c r="O79" s="20">
        <v>0</v>
      </c>
      <c r="P79" s="21">
        <f t="shared" si="19"/>
        <v>0</v>
      </c>
      <c r="Q79" s="22">
        <f t="shared" si="7"/>
        <v>0</v>
      </c>
      <c r="R79" s="23">
        <f t="shared" si="16"/>
        <v>0</v>
      </c>
      <c r="S79" s="26"/>
      <c r="T79" s="25"/>
      <c r="U79" s="20">
        <f t="shared" si="17"/>
        <v>0</v>
      </c>
      <c r="V79" s="20">
        <v>0</v>
      </c>
      <c r="W79" s="20">
        <v>0</v>
      </c>
    </row>
    <row r="80" spans="1:23" ht="15.75" x14ac:dyDescent="0.25">
      <c r="A80" s="14">
        <v>120</v>
      </c>
      <c r="B80" s="14">
        <v>3</v>
      </c>
      <c r="C80" s="15"/>
      <c r="D80" s="16">
        <v>8018</v>
      </c>
      <c r="E80" s="16">
        <v>8032</v>
      </c>
      <c r="F80" s="14">
        <f t="shared" si="13"/>
        <v>14</v>
      </c>
      <c r="G80" s="16"/>
      <c r="H80" s="16"/>
      <c r="I80" s="14">
        <f t="shared" si="14"/>
        <v>0</v>
      </c>
      <c r="J80" s="28">
        <v>6</v>
      </c>
      <c r="K80" s="17">
        <v>3.61</v>
      </c>
      <c r="L80" s="18">
        <f t="shared" si="15"/>
        <v>84</v>
      </c>
      <c r="M80" s="19">
        <f t="shared" si="18"/>
        <v>6.4260000000000002</v>
      </c>
      <c r="N80" s="20">
        <v>-375.11599999999999</v>
      </c>
      <c r="O80" s="20">
        <v>0</v>
      </c>
      <c r="P80" s="21">
        <f t="shared" si="19"/>
        <v>-291.11599999999999</v>
      </c>
      <c r="Q80" s="22">
        <f t="shared" si="7"/>
        <v>6.4260000000000002</v>
      </c>
      <c r="R80" s="23">
        <f t="shared" si="16"/>
        <v>-284.69</v>
      </c>
      <c r="S80" s="26"/>
      <c r="T80" s="25"/>
      <c r="U80" s="20">
        <f t="shared" si="17"/>
        <v>-284.69</v>
      </c>
      <c r="V80" s="20">
        <v>-284.69</v>
      </c>
      <c r="W80" s="20">
        <v>0</v>
      </c>
    </row>
    <row r="81" spans="1:23" ht="15.75" x14ac:dyDescent="0.25">
      <c r="A81" s="14">
        <v>123</v>
      </c>
      <c r="B81" s="14">
        <v>3</v>
      </c>
      <c r="C81" s="15"/>
      <c r="D81" s="16">
        <v>3</v>
      </c>
      <c r="E81" s="16">
        <v>3</v>
      </c>
      <c r="F81" s="14">
        <f t="shared" si="13"/>
        <v>0</v>
      </c>
      <c r="G81" s="16">
        <v>2</v>
      </c>
      <c r="H81" s="16">
        <v>2</v>
      </c>
      <c r="I81" s="14">
        <f t="shared" si="14"/>
        <v>0</v>
      </c>
      <c r="J81" s="28">
        <v>6</v>
      </c>
      <c r="K81" s="17">
        <v>3.61</v>
      </c>
      <c r="L81" s="18">
        <f t="shared" si="15"/>
        <v>0</v>
      </c>
      <c r="M81" s="19">
        <f t="shared" si="18"/>
        <v>0</v>
      </c>
      <c r="N81" s="20">
        <v>0</v>
      </c>
      <c r="O81" s="20">
        <v>0</v>
      </c>
      <c r="P81" s="21">
        <f t="shared" si="19"/>
        <v>0</v>
      </c>
      <c r="Q81" s="22">
        <f t="shared" si="7"/>
        <v>0</v>
      </c>
      <c r="R81" s="23">
        <f t="shared" si="16"/>
        <v>0</v>
      </c>
      <c r="S81" s="27"/>
      <c r="T81" s="25"/>
      <c r="U81" s="20">
        <f t="shared" si="17"/>
        <v>0</v>
      </c>
      <c r="V81" s="20">
        <v>0</v>
      </c>
      <c r="W81" s="20">
        <v>0</v>
      </c>
    </row>
    <row r="82" spans="1:23" ht="15.75" x14ac:dyDescent="0.25">
      <c r="A82" s="14">
        <v>124</v>
      </c>
      <c r="B82" s="14">
        <v>6</v>
      </c>
      <c r="C82" s="15"/>
      <c r="D82" s="16">
        <v>149</v>
      </c>
      <c r="E82" s="16">
        <v>149</v>
      </c>
      <c r="F82" s="14">
        <f t="shared" si="13"/>
        <v>0</v>
      </c>
      <c r="G82" s="16">
        <v>1</v>
      </c>
      <c r="H82" s="16">
        <v>1</v>
      </c>
      <c r="I82" s="14">
        <f t="shared" si="14"/>
        <v>0</v>
      </c>
      <c r="J82" s="17">
        <v>6.73</v>
      </c>
      <c r="K82" s="17">
        <v>3.61</v>
      </c>
      <c r="L82" s="18">
        <f t="shared" si="15"/>
        <v>0</v>
      </c>
      <c r="M82" s="19">
        <f t="shared" si="18"/>
        <v>0</v>
      </c>
      <c r="N82" s="20">
        <v>80.760000000000005</v>
      </c>
      <c r="O82" s="20">
        <v>6.17814</v>
      </c>
      <c r="P82" s="21">
        <f t="shared" si="19"/>
        <v>80.760000000000005</v>
      </c>
      <c r="Q82" s="22">
        <f t="shared" si="19"/>
        <v>6.17814</v>
      </c>
      <c r="R82" s="23">
        <f t="shared" si="16"/>
        <v>86.938140000000004</v>
      </c>
      <c r="S82" s="27"/>
      <c r="T82" s="25"/>
      <c r="U82" s="20">
        <f t="shared" si="17"/>
        <v>86.938140000000004</v>
      </c>
      <c r="V82" s="20">
        <v>80.760000000000005</v>
      </c>
      <c r="W82" s="20">
        <v>6.17814</v>
      </c>
    </row>
    <row r="83" spans="1:23" ht="15.75" x14ac:dyDescent="0.25">
      <c r="A83" s="14">
        <v>125</v>
      </c>
      <c r="B83" s="14">
        <v>6</v>
      </c>
      <c r="C83" s="15"/>
      <c r="D83" s="16">
        <v>2</v>
      </c>
      <c r="E83" s="16">
        <v>2</v>
      </c>
      <c r="F83" s="14">
        <f t="shared" si="13"/>
        <v>0</v>
      </c>
      <c r="G83" s="14"/>
      <c r="H83" s="14"/>
      <c r="I83" s="14">
        <f t="shared" si="14"/>
        <v>0</v>
      </c>
      <c r="J83" s="28">
        <v>6</v>
      </c>
      <c r="K83" s="17">
        <v>3.61</v>
      </c>
      <c r="L83" s="18">
        <f t="shared" si="15"/>
        <v>0</v>
      </c>
      <c r="M83" s="19">
        <f t="shared" si="18"/>
        <v>0</v>
      </c>
      <c r="N83" s="20">
        <v>0</v>
      </c>
      <c r="O83" s="20">
        <v>0</v>
      </c>
      <c r="P83" s="21">
        <f t="shared" si="19"/>
        <v>0</v>
      </c>
      <c r="Q83" s="22">
        <f t="shared" si="19"/>
        <v>0</v>
      </c>
      <c r="R83" s="23">
        <f t="shared" si="16"/>
        <v>0</v>
      </c>
      <c r="S83" s="27"/>
      <c r="T83" s="25"/>
      <c r="U83" s="20">
        <f t="shared" si="17"/>
        <v>0</v>
      </c>
      <c r="V83" s="20">
        <v>0</v>
      </c>
      <c r="W83" s="20">
        <v>0</v>
      </c>
    </row>
    <row r="84" spans="1:23" ht="15.75" x14ac:dyDescent="0.25">
      <c r="A84" s="14">
        <v>128</v>
      </c>
      <c r="B84" s="14">
        <v>6</v>
      </c>
      <c r="C84" s="15"/>
      <c r="D84" s="16">
        <v>34106</v>
      </c>
      <c r="E84" s="16">
        <v>34128</v>
      </c>
      <c r="F84" s="14">
        <f t="shared" si="13"/>
        <v>22</v>
      </c>
      <c r="G84" s="16"/>
      <c r="H84" s="16"/>
      <c r="I84" s="14">
        <f t="shared" si="14"/>
        <v>0</v>
      </c>
      <c r="J84" s="28">
        <v>6</v>
      </c>
      <c r="K84" s="17">
        <v>3.61</v>
      </c>
      <c r="L84" s="18">
        <f t="shared" si="15"/>
        <v>132</v>
      </c>
      <c r="M84" s="19">
        <f t="shared" si="18"/>
        <v>10.097999999999999</v>
      </c>
      <c r="N84" s="20">
        <v>698.97900000000004</v>
      </c>
      <c r="O84" s="20">
        <v>29.376000000000001</v>
      </c>
      <c r="P84" s="21">
        <f t="shared" si="19"/>
        <v>830.97900000000004</v>
      </c>
      <c r="Q84" s="22">
        <f t="shared" si="19"/>
        <v>39.474000000000004</v>
      </c>
      <c r="R84" s="23">
        <f t="shared" si="16"/>
        <v>870.45300000000009</v>
      </c>
      <c r="S84" s="24"/>
      <c r="T84" s="25"/>
      <c r="U84" s="20">
        <f t="shared" si="17"/>
        <v>870.45300000000009</v>
      </c>
      <c r="V84" s="20">
        <v>830.97900000000004</v>
      </c>
      <c r="W84" s="20">
        <v>39.474000000000004</v>
      </c>
    </row>
    <row r="85" spans="1:23" ht="15.75" x14ac:dyDescent="0.25">
      <c r="A85" s="14">
        <v>129</v>
      </c>
      <c r="B85" s="14">
        <v>6</v>
      </c>
      <c r="C85" s="15"/>
      <c r="D85" s="16">
        <v>17187</v>
      </c>
      <c r="E85" s="16">
        <v>17478</v>
      </c>
      <c r="F85" s="14">
        <f t="shared" si="13"/>
        <v>291</v>
      </c>
      <c r="G85" s="16">
        <v>7903</v>
      </c>
      <c r="H85" s="16">
        <v>8063</v>
      </c>
      <c r="I85" s="14">
        <f t="shared" si="14"/>
        <v>160</v>
      </c>
      <c r="J85" s="17">
        <v>6.73</v>
      </c>
      <c r="K85" s="17">
        <v>3.61</v>
      </c>
      <c r="L85" s="18">
        <f t="shared" si="15"/>
        <v>2536.0300000000002</v>
      </c>
      <c r="M85" s="19">
        <f t="shared" si="18"/>
        <v>194.00629500000002</v>
      </c>
      <c r="N85" s="20">
        <v>0</v>
      </c>
      <c r="O85" s="20">
        <v>0</v>
      </c>
      <c r="P85" s="92">
        <v>0</v>
      </c>
      <c r="Q85" s="22">
        <f t="shared" si="19"/>
        <v>194.00629500000002</v>
      </c>
      <c r="R85" s="23">
        <f t="shared" si="16"/>
        <v>194.00629500000002</v>
      </c>
      <c r="S85" s="26"/>
      <c r="T85" s="25"/>
      <c r="U85" s="20">
        <f t="shared" si="17"/>
        <v>194.00629500000002</v>
      </c>
      <c r="V85" s="20">
        <v>0</v>
      </c>
      <c r="W85" s="20">
        <v>194.00629500000002</v>
      </c>
    </row>
    <row r="86" spans="1:23" ht="15.75" x14ac:dyDescent="0.25">
      <c r="A86" s="14">
        <v>130</v>
      </c>
      <c r="B86" s="14">
        <v>6</v>
      </c>
      <c r="C86" s="15"/>
      <c r="D86" s="16">
        <v>406</v>
      </c>
      <c r="E86" s="16">
        <v>519</v>
      </c>
      <c r="F86" s="14">
        <f t="shared" si="13"/>
        <v>113</v>
      </c>
      <c r="G86" s="16">
        <v>343</v>
      </c>
      <c r="H86" s="16">
        <v>425</v>
      </c>
      <c r="I86" s="14">
        <f t="shared" si="14"/>
        <v>82</v>
      </c>
      <c r="J86" s="17">
        <v>6.73</v>
      </c>
      <c r="K86" s="17">
        <v>3.61</v>
      </c>
      <c r="L86" s="18">
        <f t="shared" si="15"/>
        <v>1056.51</v>
      </c>
      <c r="M86" s="19">
        <f t="shared" si="18"/>
        <v>80.823014999999998</v>
      </c>
      <c r="N86" s="20">
        <v>0</v>
      </c>
      <c r="O86" s="20">
        <v>0</v>
      </c>
      <c r="P86" s="92">
        <v>0</v>
      </c>
      <c r="Q86" s="22">
        <f t="shared" si="19"/>
        <v>80.823014999999998</v>
      </c>
      <c r="R86" s="23">
        <f t="shared" si="16"/>
        <v>80.823014999999998</v>
      </c>
      <c r="S86" s="52">
        <v>300</v>
      </c>
      <c r="T86" s="25"/>
      <c r="U86" s="20">
        <f t="shared" si="17"/>
        <v>-219.176985</v>
      </c>
      <c r="V86" s="20">
        <v>-219.176985</v>
      </c>
      <c r="W86" s="20">
        <v>0</v>
      </c>
    </row>
    <row r="87" spans="1:23" ht="15.75" x14ac:dyDescent="0.25">
      <c r="A87" s="14">
        <v>131</v>
      </c>
      <c r="B87" s="14">
        <v>6</v>
      </c>
      <c r="C87" s="15"/>
      <c r="D87" s="16">
        <v>23873</v>
      </c>
      <c r="E87" s="16">
        <v>24308</v>
      </c>
      <c r="F87" s="14">
        <f t="shared" si="13"/>
        <v>435</v>
      </c>
      <c r="G87" s="16">
        <v>14170</v>
      </c>
      <c r="H87" s="16">
        <v>14351</v>
      </c>
      <c r="I87" s="14">
        <f t="shared" si="14"/>
        <v>181</v>
      </c>
      <c r="J87" s="17">
        <v>6.73</v>
      </c>
      <c r="K87" s="17">
        <v>3.61</v>
      </c>
      <c r="L87" s="18">
        <f t="shared" si="15"/>
        <v>3580.96</v>
      </c>
      <c r="M87" s="19">
        <f t="shared" si="18"/>
        <v>273.94344000000001</v>
      </c>
      <c r="N87" s="20">
        <v>0</v>
      </c>
      <c r="O87" s="20">
        <v>0</v>
      </c>
      <c r="P87" s="21">
        <f t="shared" ref="P87:Q102" si="20">L87+N87</f>
        <v>3580.96</v>
      </c>
      <c r="Q87" s="22">
        <f t="shared" si="19"/>
        <v>273.94344000000001</v>
      </c>
      <c r="R87" s="23">
        <f t="shared" si="16"/>
        <v>3854.90344</v>
      </c>
      <c r="S87" s="52">
        <v>3855</v>
      </c>
      <c r="T87" s="25"/>
      <c r="U87" s="20">
        <f t="shared" si="17"/>
        <v>-9.6559999999954016E-2</v>
      </c>
      <c r="V87" s="20">
        <v>0</v>
      </c>
      <c r="W87" s="20">
        <v>0</v>
      </c>
    </row>
    <row r="88" spans="1:23" ht="15.75" x14ac:dyDescent="0.25">
      <c r="A88" s="14">
        <v>133</v>
      </c>
      <c r="B88" s="14">
        <v>5</v>
      </c>
      <c r="C88" s="15"/>
      <c r="D88" s="16">
        <v>7393</v>
      </c>
      <c r="E88" s="16">
        <v>7913</v>
      </c>
      <c r="F88" s="14">
        <f t="shared" si="13"/>
        <v>520</v>
      </c>
      <c r="G88" s="16">
        <v>2784</v>
      </c>
      <c r="H88" s="16">
        <v>3022</v>
      </c>
      <c r="I88" s="14">
        <f t="shared" si="14"/>
        <v>238</v>
      </c>
      <c r="J88" s="17">
        <v>6.73</v>
      </c>
      <c r="K88" s="17">
        <v>3.61</v>
      </c>
      <c r="L88" s="18">
        <f t="shared" si="15"/>
        <v>4358.7800000000007</v>
      </c>
      <c r="M88" s="19">
        <f t="shared" si="18"/>
        <v>333.44667000000004</v>
      </c>
      <c r="N88" s="20">
        <v>0</v>
      </c>
      <c r="O88" s="20">
        <v>0</v>
      </c>
      <c r="P88" s="21">
        <f t="shared" si="20"/>
        <v>4358.7800000000007</v>
      </c>
      <c r="Q88" s="22">
        <f t="shared" si="19"/>
        <v>333.44667000000004</v>
      </c>
      <c r="R88" s="23">
        <f t="shared" si="16"/>
        <v>4692.2266700000009</v>
      </c>
      <c r="S88" s="52">
        <v>4692</v>
      </c>
      <c r="T88" s="25"/>
      <c r="U88" s="20">
        <f t="shared" si="17"/>
        <v>0.2266700000009223</v>
      </c>
      <c r="V88" s="20">
        <v>0</v>
      </c>
      <c r="W88" s="20">
        <v>0</v>
      </c>
    </row>
    <row r="89" spans="1:23" ht="15.75" x14ac:dyDescent="0.25">
      <c r="A89" s="14">
        <v>134</v>
      </c>
      <c r="B89" s="14">
        <v>5</v>
      </c>
      <c r="C89" s="15"/>
      <c r="D89" s="16">
        <v>6503</v>
      </c>
      <c r="E89" s="16">
        <v>6564</v>
      </c>
      <c r="F89" s="14">
        <f t="shared" si="13"/>
        <v>61</v>
      </c>
      <c r="G89" s="14"/>
      <c r="H89" s="14"/>
      <c r="I89" s="14">
        <f t="shared" si="14"/>
        <v>0</v>
      </c>
      <c r="J89" s="28">
        <v>6</v>
      </c>
      <c r="K89" s="17">
        <v>3.61</v>
      </c>
      <c r="L89" s="18">
        <f t="shared" si="15"/>
        <v>366</v>
      </c>
      <c r="M89" s="19">
        <f t="shared" si="18"/>
        <v>27.998999999999999</v>
      </c>
      <c r="N89" s="20">
        <v>0</v>
      </c>
      <c r="O89" s="20">
        <v>0</v>
      </c>
      <c r="P89" s="21">
        <f t="shared" si="20"/>
        <v>366</v>
      </c>
      <c r="Q89" s="22">
        <f t="shared" si="19"/>
        <v>27.998999999999999</v>
      </c>
      <c r="R89" s="23">
        <f t="shared" si="16"/>
        <v>393.99900000000002</v>
      </c>
      <c r="S89" s="52">
        <v>394</v>
      </c>
      <c r="T89" s="25"/>
      <c r="U89" s="20">
        <f t="shared" si="17"/>
        <v>-9.9999999997635314E-4</v>
      </c>
      <c r="V89" s="20">
        <v>0</v>
      </c>
      <c r="W89" s="20">
        <v>0</v>
      </c>
    </row>
    <row r="90" spans="1:23" ht="15.75" x14ac:dyDescent="0.25">
      <c r="A90" s="14">
        <v>135</v>
      </c>
      <c r="B90" s="14">
        <v>5</v>
      </c>
      <c r="C90" s="15"/>
      <c r="D90" s="16">
        <v>100</v>
      </c>
      <c r="E90" s="16">
        <v>100</v>
      </c>
      <c r="F90" s="14">
        <f t="shared" si="13"/>
        <v>0</v>
      </c>
      <c r="G90" s="14"/>
      <c r="H90" s="14"/>
      <c r="I90" s="14">
        <f t="shared" si="14"/>
        <v>0</v>
      </c>
      <c r="J90" s="28">
        <v>6</v>
      </c>
      <c r="K90" s="17">
        <v>3.61</v>
      </c>
      <c r="L90" s="18">
        <f t="shared" si="15"/>
        <v>0</v>
      </c>
      <c r="M90" s="19">
        <f t="shared" si="18"/>
        <v>0</v>
      </c>
      <c r="N90" s="20">
        <v>0</v>
      </c>
      <c r="O90" s="20">
        <v>0</v>
      </c>
      <c r="P90" s="21">
        <f t="shared" si="20"/>
        <v>0</v>
      </c>
      <c r="Q90" s="22">
        <f t="shared" si="19"/>
        <v>0</v>
      </c>
      <c r="R90" s="23">
        <f t="shared" si="16"/>
        <v>0</v>
      </c>
      <c r="S90" s="27"/>
      <c r="T90" s="25"/>
      <c r="U90" s="20">
        <f t="shared" si="17"/>
        <v>0</v>
      </c>
      <c r="V90" s="20">
        <v>0</v>
      </c>
      <c r="W90" s="20">
        <v>0</v>
      </c>
    </row>
    <row r="91" spans="1:23" ht="15.75" x14ac:dyDescent="0.25">
      <c r="A91" s="14">
        <v>139</v>
      </c>
      <c r="B91" s="14">
        <v>4</v>
      </c>
      <c r="C91" s="15"/>
      <c r="D91" s="16">
        <v>71663</v>
      </c>
      <c r="E91" s="16">
        <v>71925</v>
      </c>
      <c r="F91" s="14">
        <f t="shared" si="13"/>
        <v>262</v>
      </c>
      <c r="G91" s="16">
        <v>32972</v>
      </c>
      <c r="H91" s="16">
        <v>33146</v>
      </c>
      <c r="I91" s="14">
        <f t="shared" si="14"/>
        <v>174</v>
      </c>
      <c r="J91" s="17">
        <v>6.73</v>
      </c>
      <c r="K91" s="17">
        <v>3.61</v>
      </c>
      <c r="L91" s="18">
        <f t="shared" si="15"/>
        <v>2391.4</v>
      </c>
      <c r="M91" s="19">
        <f t="shared" si="18"/>
        <v>182.94210000000001</v>
      </c>
      <c r="N91" s="20">
        <v>0</v>
      </c>
      <c r="O91" s="20">
        <v>0</v>
      </c>
      <c r="P91" s="21">
        <f t="shared" si="20"/>
        <v>2391.4</v>
      </c>
      <c r="Q91" s="22">
        <f t="shared" si="19"/>
        <v>182.94210000000001</v>
      </c>
      <c r="R91" s="23">
        <f t="shared" si="16"/>
        <v>2574.3421000000003</v>
      </c>
      <c r="S91" s="52">
        <v>2574</v>
      </c>
      <c r="T91" s="25"/>
      <c r="U91" s="20">
        <f t="shared" si="17"/>
        <v>0.3421000000003005</v>
      </c>
      <c r="V91" s="20">
        <v>0</v>
      </c>
      <c r="W91" s="20">
        <v>0</v>
      </c>
    </row>
    <row r="92" spans="1:23" ht="15.75" x14ac:dyDescent="0.25">
      <c r="A92" s="14">
        <v>140</v>
      </c>
      <c r="B92" s="14">
        <v>4</v>
      </c>
      <c r="C92" s="15"/>
      <c r="D92" s="16">
        <v>19</v>
      </c>
      <c r="E92" s="16">
        <v>19</v>
      </c>
      <c r="F92" s="14">
        <f t="shared" si="13"/>
        <v>0</v>
      </c>
      <c r="G92" s="16"/>
      <c r="H92" s="16"/>
      <c r="I92" s="14">
        <f t="shared" si="14"/>
        <v>0</v>
      </c>
      <c r="J92" s="17">
        <v>6.73</v>
      </c>
      <c r="K92" s="17">
        <v>3.61</v>
      </c>
      <c r="L92" s="18">
        <f t="shared" si="15"/>
        <v>0</v>
      </c>
      <c r="M92" s="19">
        <f t="shared" si="18"/>
        <v>0</v>
      </c>
      <c r="N92" s="20">
        <v>127.87</v>
      </c>
      <c r="O92" s="20">
        <v>5.6632949999999997</v>
      </c>
      <c r="P92" s="21">
        <f t="shared" si="20"/>
        <v>127.87</v>
      </c>
      <c r="Q92" s="22">
        <f t="shared" si="20"/>
        <v>5.6632949999999997</v>
      </c>
      <c r="R92" s="23">
        <f t="shared" si="16"/>
        <v>133.53329500000001</v>
      </c>
      <c r="S92" s="27"/>
      <c r="T92" s="25" t="s">
        <v>36</v>
      </c>
      <c r="U92" s="20">
        <f t="shared" si="17"/>
        <v>133.53329500000001</v>
      </c>
      <c r="V92" s="20">
        <v>127.87</v>
      </c>
      <c r="W92" s="20">
        <v>5.6632949999999997</v>
      </c>
    </row>
    <row r="93" spans="1:23" ht="15.75" x14ac:dyDescent="0.25">
      <c r="A93" s="14">
        <v>141</v>
      </c>
      <c r="B93" s="14">
        <v>4</v>
      </c>
      <c r="C93" s="15"/>
      <c r="D93" s="16">
        <v>205</v>
      </c>
      <c r="E93" s="16">
        <v>210</v>
      </c>
      <c r="F93" s="14">
        <f t="shared" si="13"/>
        <v>5</v>
      </c>
      <c r="G93" s="16">
        <v>79</v>
      </c>
      <c r="H93" s="16">
        <v>79</v>
      </c>
      <c r="I93" s="14">
        <f t="shared" si="14"/>
        <v>0</v>
      </c>
      <c r="J93" s="17">
        <v>6.73</v>
      </c>
      <c r="K93" s="17">
        <v>3.61</v>
      </c>
      <c r="L93" s="18">
        <f t="shared" si="15"/>
        <v>33.650000000000006</v>
      </c>
      <c r="M93" s="19">
        <f t="shared" si="18"/>
        <v>2.5742250000000002</v>
      </c>
      <c r="N93" s="20">
        <v>0</v>
      </c>
      <c r="O93" s="20">
        <v>0</v>
      </c>
      <c r="P93" s="21">
        <f t="shared" si="20"/>
        <v>33.650000000000006</v>
      </c>
      <c r="Q93" s="22">
        <f t="shared" si="20"/>
        <v>2.5742250000000002</v>
      </c>
      <c r="R93" s="23">
        <f t="shared" si="16"/>
        <v>36.224225000000004</v>
      </c>
      <c r="S93" s="52">
        <v>36</v>
      </c>
      <c r="T93" s="25"/>
      <c r="U93" s="20">
        <f t="shared" si="17"/>
        <v>0.22422500000000412</v>
      </c>
      <c r="V93" s="20">
        <v>0</v>
      </c>
      <c r="W93" s="20">
        <v>0</v>
      </c>
    </row>
    <row r="94" spans="1:23" ht="15.75" x14ac:dyDescent="0.25">
      <c r="A94" s="14">
        <v>144</v>
      </c>
      <c r="B94" s="14">
        <v>4</v>
      </c>
      <c r="C94" s="15"/>
      <c r="D94" s="16">
        <v>1</v>
      </c>
      <c r="E94" s="16">
        <v>1</v>
      </c>
      <c r="F94" s="14">
        <f t="shared" si="13"/>
        <v>0</v>
      </c>
      <c r="G94" s="16">
        <v>0</v>
      </c>
      <c r="H94" s="16">
        <v>0</v>
      </c>
      <c r="I94" s="14">
        <f t="shared" si="14"/>
        <v>0</v>
      </c>
      <c r="J94" s="17">
        <v>6.73</v>
      </c>
      <c r="K94" s="17">
        <v>3.61</v>
      </c>
      <c r="L94" s="18">
        <f t="shared" si="15"/>
        <v>0</v>
      </c>
      <c r="M94" s="19">
        <f t="shared" si="18"/>
        <v>0</v>
      </c>
      <c r="N94" s="20">
        <v>0</v>
      </c>
      <c r="O94" s="20">
        <v>0</v>
      </c>
      <c r="P94" s="21">
        <f t="shared" si="20"/>
        <v>0</v>
      </c>
      <c r="Q94" s="22">
        <f t="shared" si="20"/>
        <v>0</v>
      </c>
      <c r="R94" s="23">
        <f t="shared" si="16"/>
        <v>0</v>
      </c>
      <c r="S94" s="27"/>
      <c r="T94" s="25"/>
      <c r="U94" s="20">
        <f t="shared" si="17"/>
        <v>0</v>
      </c>
      <c r="V94" s="20">
        <v>0</v>
      </c>
      <c r="W94" s="20">
        <v>0</v>
      </c>
    </row>
    <row r="95" spans="1:23" ht="15.75" x14ac:dyDescent="0.25">
      <c r="A95" s="14">
        <v>145</v>
      </c>
      <c r="B95" s="14">
        <v>4</v>
      </c>
      <c r="C95" s="15"/>
      <c r="D95" s="16">
        <v>2978</v>
      </c>
      <c r="E95" s="16">
        <v>3103</v>
      </c>
      <c r="F95" s="14">
        <f t="shared" si="13"/>
        <v>125</v>
      </c>
      <c r="G95" s="16">
        <v>1827</v>
      </c>
      <c r="H95" s="16">
        <v>1915</v>
      </c>
      <c r="I95" s="14">
        <f t="shared" si="14"/>
        <v>88</v>
      </c>
      <c r="J95" s="17">
        <v>6.73</v>
      </c>
      <c r="K95" s="17">
        <v>3.61</v>
      </c>
      <c r="L95" s="18">
        <f t="shared" si="15"/>
        <v>1158.93</v>
      </c>
      <c r="M95" s="19">
        <f t="shared" si="18"/>
        <v>88.658145000000005</v>
      </c>
      <c r="N95" s="20">
        <v>0</v>
      </c>
      <c r="O95" s="20">
        <v>0</v>
      </c>
      <c r="P95" s="21">
        <f t="shared" si="20"/>
        <v>1158.93</v>
      </c>
      <c r="Q95" s="22">
        <f t="shared" si="20"/>
        <v>88.658145000000005</v>
      </c>
      <c r="R95" s="23">
        <f t="shared" si="16"/>
        <v>1247.5881450000002</v>
      </c>
      <c r="S95" s="52">
        <v>1248</v>
      </c>
      <c r="T95" s="25"/>
      <c r="U95" s="20">
        <f t="shared" si="17"/>
        <v>-0.41185499999983222</v>
      </c>
      <c r="V95" s="20">
        <v>0</v>
      </c>
      <c r="W95" s="20">
        <v>0</v>
      </c>
    </row>
    <row r="96" spans="1:23" ht="15.75" x14ac:dyDescent="0.25">
      <c r="A96" s="14">
        <v>146</v>
      </c>
      <c r="B96" s="14">
        <v>4</v>
      </c>
      <c r="C96" s="15"/>
      <c r="D96" s="16">
        <v>40050</v>
      </c>
      <c r="E96" s="16">
        <v>40292</v>
      </c>
      <c r="F96" s="14">
        <f t="shared" si="13"/>
        <v>242</v>
      </c>
      <c r="G96" s="16">
        <v>19258</v>
      </c>
      <c r="H96" s="16">
        <v>19444</v>
      </c>
      <c r="I96" s="14">
        <f t="shared" si="14"/>
        <v>186</v>
      </c>
      <c r="J96" s="17">
        <v>6.73</v>
      </c>
      <c r="K96" s="17">
        <v>3.61</v>
      </c>
      <c r="L96" s="18">
        <f t="shared" si="15"/>
        <v>2300.12</v>
      </c>
      <c r="M96" s="19">
        <f t="shared" si="18"/>
        <v>175.95917999999998</v>
      </c>
      <c r="N96" s="20">
        <v>0</v>
      </c>
      <c r="O96" s="20">
        <v>0</v>
      </c>
      <c r="P96" s="92">
        <v>0</v>
      </c>
      <c r="Q96" s="22">
        <f t="shared" si="20"/>
        <v>175.95917999999998</v>
      </c>
      <c r="R96" s="23">
        <f t="shared" si="16"/>
        <v>175.95917999999998</v>
      </c>
      <c r="S96" s="52">
        <v>1176</v>
      </c>
      <c r="T96" s="25"/>
      <c r="U96" s="20">
        <f t="shared" si="17"/>
        <v>-1000.0408200000001</v>
      </c>
      <c r="V96" s="20">
        <v>-1000.0408200000001</v>
      </c>
      <c r="W96" s="20">
        <v>0</v>
      </c>
    </row>
    <row r="97" spans="1:23" ht="15.75" x14ac:dyDescent="0.25">
      <c r="A97" s="14">
        <v>149</v>
      </c>
      <c r="B97" s="14">
        <v>3</v>
      </c>
      <c r="C97" s="15"/>
      <c r="D97" s="16">
        <v>582</v>
      </c>
      <c r="E97" s="16">
        <v>585</v>
      </c>
      <c r="F97" s="14">
        <f t="shared" si="13"/>
        <v>3</v>
      </c>
      <c r="G97" s="16">
        <v>127</v>
      </c>
      <c r="H97" s="16">
        <v>128</v>
      </c>
      <c r="I97" s="14">
        <f t="shared" si="14"/>
        <v>1</v>
      </c>
      <c r="J97" s="17">
        <v>6.73</v>
      </c>
      <c r="K97" s="17">
        <v>3.61</v>
      </c>
      <c r="L97" s="18">
        <f t="shared" si="15"/>
        <v>23.8</v>
      </c>
      <c r="M97" s="19">
        <f t="shared" si="18"/>
        <v>1.8207</v>
      </c>
      <c r="N97" s="20">
        <v>141.82</v>
      </c>
      <c r="O97" s="20">
        <v>10.84923</v>
      </c>
      <c r="P97" s="21">
        <f>L97+N97</f>
        <v>165.62</v>
      </c>
      <c r="Q97" s="22">
        <f t="shared" si="20"/>
        <v>12.669930000000001</v>
      </c>
      <c r="R97" s="23">
        <f t="shared" si="16"/>
        <v>178.28993</v>
      </c>
      <c r="S97" s="27"/>
      <c r="T97" s="25"/>
      <c r="U97" s="20">
        <f t="shared" si="17"/>
        <v>178.28993</v>
      </c>
      <c r="V97" s="20">
        <v>165.62</v>
      </c>
      <c r="W97" s="20">
        <v>12.669930000000001</v>
      </c>
    </row>
    <row r="98" spans="1:23" ht="15.75" x14ac:dyDescent="0.25">
      <c r="A98" s="14">
        <v>150</v>
      </c>
      <c r="B98" s="14">
        <v>3</v>
      </c>
      <c r="C98" s="15"/>
      <c r="D98" s="16">
        <v>19566</v>
      </c>
      <c r="E98" s="16">
        <v>20167</v>
      </c>
      <c r="F98" s="14">
        <f t="shared" si="13"/>
        <v>601</v>
      </c>
      <c r="G98" s="16">
        <v>5833</v>
      </c>
      <c r="H98" s="16">
        <v>6093</v>
      </c>
      <c r="I98" s="14">
        <f t="shared" si="14"/>
        <v>260</v>
      </c>
      <c r="J98" s="17">
        <v>6.73</v>
      </c>
      <c r="K98" s="17">
        <v>3.61</v>
      </c>
      <c r="L98" s="18">
        <f t="shared" si="15"/>
        <v>4983.3300000000008</v>
      </c>
      <c r="M98" s="19">
        <f t="shared" si="18"/>
        <v>381.22474500000004</v>
      </c>
      <c r="N98" s="20">
        <v>0</v>
      </c>
      <c r="O98" s="20">
        <v>0</v>
      </c>
      <c r="P98" s="92">
        <v>0</v>
      </c>
      <c r="Q98" s="22">
        <f t="shared" si="20"/>
        <v>381.22474500000004</v>
      </c>
      <c r="R98" s="23">
        <f t="shared" si="16"/>
        <v>381.22474500000004</v>
      </c>
      <c r="S98" s="52">
        <v>3000</v>
      </c>
      <c r="T98" s="25"/>
      <c r="U98" s="20">
        <f t="shared" si="17"/>
        <v>-2618.775255</v>
      </c>
      <c r="V98" s="20">
        <v>-2618.775255</v>
      </c>
      <c r="W98" s="20">
        <v>0</v>
      </c>
    </row>
    <row r="99" spans="1:23" ht="15.75" x14ac:dyDescent="0.25">
      <c r="A99" s="14">
        <v>151</v>
      </c>
      <c r="B99" s="14">
        <v>3</v>
      </c>
      <c r="C99" s="15"/>
      <c r="D99" s="16">
        <v>0</v>
      </c>
      <c r="E99" s="16">
        <v>0</v>
      </c>
      <c r="F99" s="14">
        <f t="shared" si="13"/>
        <v>0</v>
      </c>
      <c r="G99" s="16">
        <v>0</v>
      </c>
      <c r="H99" s="16">
        <v>0</v>
      </c>
      <c r="I99" s="14">
        <f t="shared" si="14"/>
        <v>0</v>
      </c>
      <c r="J99" s="17">
        <v>6.73</v>
      </c>
      <c r="K99" s="17">
        <v>3.61</v>
      </c>
      <c r="L99" s="18">
        <f t="shared" si="15"/>
        <v>0</v>
      </c>
      <c r="M99" s="19">
        <f t="shared" si="18"/>
        <v>0</v>
      </c>
      <c r="N99" s="20">
        <v>0</v>
      </c>
      <c r="O99" s="20">
        <v>0</v>
      </c>
      <c r="P99" s="21">
        <f>L99+N99</f>
        <v>0</v>
      </c>
      <c r="Q99" s="22">
        <f t="shared" si="20"/>
        <v>0</v>
      </c>
      <c r="R99" s="23">
        <f t="shared" si="16"/>
        <v>0</v>
      </c>
      <c r="S99" s="27"/>
      <c r="T99" s="25"/>
      <c r="U99" s="20">
        <f t="shared" si="17"/>
        <v>0</v>
      </c>
      <c r="V99" s="20">
        <v>0</v>
      </c>
      <c r="W99" s="20">
        <v>0</v>
      </c>
    </row>
    <row r="100" spans="1:23" ht="15.75" x14ac:dyDescent="0.25">
      <c r="A100" s="14">
        <v>152</v>
      </c>
      <c r="B100" s="14">
        <v>3</v>
      </c>
      <c r="C100" s="15"/>
      <c r="D100" s="16">
        <v>5272</v>
      </c>
      <c r="E100" s="16">
        <v>5477</v>
      </c>
      <c r="F100" s="14">
        <f t="shared" si="13"/>
        <v>205</v>
      </c>
      <c r="G100" s="16">
        <v>2242</v>
      </c>
      <c r="H100" s="16">
        <v>2323</v>
      </c>
      <c r="I100" s="14">
        <f t="shared" si="14"/>
        <v>81</v>
      </c>
      <c r="J100" s="17">
        <v>6.73</v>
      </c>
      <c r="K100" s="17">
        <v>3.61</v>
      </c>
      <c r="L100" s="18">
        <f t="shared" si="15"/>
        <v>1672.06</v>
      </c>
      <c r="M100" s="19">
        <f t="shared" si="18"/>
        <v>127.91258999999999</v>
      </c>
      <c r="N100" s="20">
        <v>-17625.962254999999</v>
      </c>
      <c r="O100" s="20">
        <v>0</v>
      </c>
      <c r="P100" s="21">
        <f>L100+N100</f>
        <v>-15953.902254999999</v>
      </c>
      <c r="Q100" s="22">
        <f t="shared" si="20"/>
        <v>127.91258999999999</v>
      </c>
      <c r="R100" s="23">
        <f t="shared" si="16"/>
        <v>-15825.989664999999</v>
      </c>
      <c r="S100" s="26"/>
      <c r="T100" s="25"/>
      <c r="U100" s="20">
        <f t="shared" si="17"/>
        <v>-15825.989664999999</v>
      </c>
      <c r="V100" s="20">
        <v>-15825.989664999999</v>
      </c>
      <c r="W100" s="20">
        <v>0</v>
      </c>
    </row>
    <row r="101" spans="1:23" ht="15.75" x14ac:dyDescent="0.25">
      <c r="A101" s="14">
        <v>152</v>
      </c>
      <c r="B101" s="14">
        <v>3</v>
      </c>
      <c r="C101" s="15"/>
      <c r="D101" s="93">
        <v>322</v>
      </c>
      <c r="E101" s="93">
        <v>351</v>
      </c>
      <c r="F101" s="14">
        <f t="shared" si="13"/>
        <v>29</v>
      </c>
      <c r="G101" s="94"/>
      <c r="H101" s="94"/>
      <c r="I101" s="14">
        <f t="shared" si="14"/>
        <v>0</v>
      </c>
      <c r="J101" s="17">
        <v>6</v>
      </c>
      <c r="K101" s="17">
        <v>3.61</v>
      </c>
      <c r="L101" s="18">
        <f t="shared" si="15"/>
        <v>174</v>
      </c>
      <c r="M101" s="19">
        <f t="shared" si="18"/>
        <v>13.311</v>
      </c>
      <c r="N101" s="20">
        <v>-4825.607</v>
      </c>
      <c r="O101" s="20">
        <v>0</v>
      </c>
      <c r="P101" s="21">
        <f>L101+N101</f>
        <v>-4651.607</v>
      </c>
      <c r="Q101" s="22">
        <f t="shared" si="20"/>
        <v>13.311</v>
      </c>
      <c r="R101" s="23">
        <f t="shared" si="16"/>
        <v>-4638.2960000000003</v>
      </c>
      <c r="S101" s="26"/>
      <c r="T101" s="25" t="s">
        <v>37</v>
      </c>
      <c r="U101" s="20">
        <f t="shared" si="17"/>
        <v>-4638.2960000000003</v>
      </c>
      <c r="V101" s="20">
        <v>-4638.2960000000003</v>
      </c>
      <c r="W101" s="20">
        <v>0</v>
      </c>
    </row>
    <row r="102" spans="1:23" ht="15.75" x14ac:dyDescent="0.25">
      <c r="A102" s="14">
        <v>153</v>
      </c>
      <c r="B102" s="14">
        <v>3</v>
      </c>
      <c r="C102" s="15"/>
      <c r="D102" s="16">
        <v>3074</v>
      </c>
      <c r="E102" s="16">
        <v>3089</v>
      </c>
      <c r="F102" s="14">
        <f t="shared" si="13"/>
        <v>15</v>
      </c>
      <c r="G102" s="16">
        <v>1032</v>
      </c>
      <c r="H102" s="16">
        <v>1070</v>
      </c>
      <c r="I102" s="14">
        <f t="shared" si="14"/>
        <v>38</v>
      </c>
      <c r="J102" s="17">
        <v>6.73</v>
      </c>
      <c r="K102" s="17">
        <v>3.61</v>
      </c>
      <c r="L102" s="18">
        <f t="shared" si="15"/>
        <v>238.13</v>
      </c>
      <c r="M102" s="19">
        <f t="shared" si="18"/>
        <v>18.216944999999999</v>
      </c>
      <c r="N102" s="20">
        <v>0</v>
      </c>
      <c r="O102" s="20">
        <v>0</v>
      </c>
      <c r="P102" s="21">
        <f>L102+N102</f>
        <v>238.13</v>
      </c>
      <c r="Q102" s="22">
        <f t="shared" si="20"/>
        <v>18.216944999999999</v>
      </c>
      <c r="R102" s="23">
        <f t="shared" si="16"/>
        <v>256.34694500000001</v>
      </c>
      <c r="S102" s="52">
        <v>256</v>
      </c>
      <c r="T102" s="25"/>
      <c r="U102" s="20">
        <f t="shared" si="17"/>
        <v>0.34694500000000517</v>
      </c>
      <c r="V102" s="20">
        <v>0</v>
      </c>
      <c r="W102" s="20">
        <v>0</v>
      </c>
    </row>
    <row r="103" spans="1:23" ht="15.75" x14ac:dyDescent="0.25">
      <c r="A103" s="14">
        <v>153</v>
      </c>
      <c r="B103" s="14">
        <v>3</v>
      </c>
      <c r="C103" s="15"/>
      <c r="D103" s="93">
        <v>322</v>
      </c>
      <c r="E103" s="93">
        <v>351</v>
      </c>
      <c r="F103" s="14">
        <f t="shared" si="13"/>
        <v>29</v>
      </c>
      <c r="G103" s="94"/>
      <c r="H103" s="94"/>
      <c r="I103" s="14">
        <f t="shared" si="14"/>
        <v>0</v>
      </c>
      <c r="J103" s="17">
        <v>6</v>
      </c>
      <c r="K103" s="17">
        <v>3.61</v>
      </c>
      <c r="L103" s="18">
        <f t="shared" si="15"/>
        <v>174</v>
      </c>
      <c r="M103" s="19">
        <f t="shared" si="18"/>
        <v>13.311</v>
      </c>
      <c r="N103" s="20">
        <v>0</v>
      </c>
      <c r="O103" s="20">
        <v>0</v>
      </c>
      <c r="P103" s="21">
        <f>L103+N103</f>
        <v>174</v>
      </c>
      <c r="Q103" s="22">
        <f t="shared" ref="Q103:Q125" si="21">M103+O103</f>
        <v>13.311</v>
      </c>
      <c r="R103" s="23">
        <f t="shared" si="16"/>
        <v>187.31100000000001</v>
      </c>
      <c r="S103" s="52">
        <v>187</v>
      </c>
      <c r="T103" s="25" t="s">
        <v>38</v>
      </c>
      <c r="U103" s="20">
        <f t="shared" si="17"/>
        <v>0.31100000000000705</v>
      </c>
      <c r="V103" s="20">
        <v>0</v>
      </c>
      <c r="W103" s="20">
        <v>0</v>
      </c>
    </row>
    <row r="104" spans="1:23" ht="15.75" x14ac:dyDescent="0.25">
      <c r="A104" s="14">
        <v>156</v>
      </c>
      <c r="B104" s="14">
        <v>3</v>
      </c>
      <c r="C104" s="15"/>
      <c r="D104" s="16">
        <v>8817</v>
      </c>
      <c r="E104" s="16">
        <v>9235</v>
      </c>
      <c r="F104" s="14">
        <f t="shared" si="13"/>
        <v>418</v>
      </c>
      <c r="G104" s="16">
        <v>4028</v>
      </c>
      <c r="H104" s="16">
        <v>4127</v>
      </c>
      <c r="I104" s="14">
        <f t="shared" si="14"/>
        <v>99</v>
      </c>
      <c r="J104" s="17">
        <v>6.73</v>
      </c>
      <c r="K104" s="17">
        <v>3.61</v>
      </c>
      <c r="L104" s="18">
        <f t="shared" si="15"/>
        <v>3170.53</v>
      </c>
      <c r="M104" s="19">
        <f t="shared" si="18"/>
        <v>242.545545</v>
      </c>
      <c r="N104" s="20">
        <v>0</v>
      </c>
      <c r="O104" s="20">
        <v>0</v>
      </c>
      <c r="P104" s="92">
        <v>0</v>
      </c>
      <c r="Q104" s="22">
        <f t="shared" si="21"/>
        <v>242.545545</v>
      </c>
      <c r="R104" s="23">
        <f t="shared" si="16"/>
        <v>242.545545</v>
      </c>
      <c r="S104" s="52">
        <v>243</v>
      </c>
      <c r="T104" s="25"/>
      <c r="U104" s="20">
        <f t="shared" si="17"/>
        <v>-0.45445499999999583</v>
      </c>
      <c r="V104" s="20">
        <v>0</v>
      </c>
      <c r="W104" s="20">
        <v>0</v>
      </c>
    </row>
    <row r="105" spans="1:23" ht="15.75" x14ac:dyDescent="0.25">
      <c r="A105" s="14">
        <v>157</v>
      </c>
      <c r="B105" s="14">
        <v>3</v>
      </c>
      <c r="C105" s="15"/>
      <c r="D105" s="16">
        <v>4926</v>
      </c>
      <c r="E105" s="16">
        <v>5075</v>
      </c>
      <c r="F105" s="14">
        <f t="shared" si="13"/>
        <v>149</v>
      </c>
      <c r="G105" s="16">
        <v>3692</v>
      </c>
      <c r="H105" s="16">
        <v>3822</v>
      </c>
      <c r="I105" s="14">
        <f t="shared" si="14"/>
        <v>130</v>
      </c>
      <c r="J105" s="17">
        <v>6.73</v>
      </c>
      <c r="K105" s="17">
        <v>3.61</v>
      </c>
      <c r="L105" s="18">
        <f t="shared" si="15"/>
        <v>1472.0700000000002</v>
      </c>
      <c r="M105" s="19">
        <f t="shared" si="18"/>
        <v>112.61335500000001</v>
      </c>
      <c r="N105" s="20">
        <v>0</v>
      </c>
      <c r="O105" s="20">
        <v>0</v>
      </c>
      <c r="P105" s="21">
        <f>L105+N105</f>
        <v>1472.0700000000002</v>
      </c>
      <c r="Q105" s="22">
        <f t="shared" si="21"/>
        <v>112.61335500000001</v>
      </c>
      <c r="R105" s="23">
        <f t="shared" si="16"/>
        <v>1584.6833550000001</v>
      </c>
      <c r="S105" s="52">
        <v>1585</v>
      </c>
      <c r="T105" s="25"/>
      <c r="U105" s="20">
        <f t="shared" si="17"/>
        <v>-0.31664499999988038</v>
      </c>
      <c r="V105" s="20">
        <v>0</v>
      </c>
      <c r="W105" s="20">
        <v>0</v>
      </c>
    </row>
    <row r="106" spans="1:23" ht="15.75" x14ac:dyDescent="0.25">
      <c r="A106" s="14">
        <v>158</v>
      </c>
      <c r="B106" s="14">
        <v>3</v>
      </c>
      <c r="C106" s="15"/>
      <c r="D106" s="16">
        <v>19238</v>
      </c>
      <c r="E106" s="16">
        <v>19494</v>
      </c>
      <c r="F106" s="14">
        <f t="shared" si="13"/>
        <v>256</v>
      </c>
      <c r="G106" s="16">
        <v>14213</v>
      </c>
      <c r="H106" s="16">
        <v>14611</v>
      </c>
      <c r="I106" s="14">
        <f t="shared" si="14"/>
        <v>398</v>
      </c>
      <c r="J106" s="17">
        <v>6.73</v>
      </c>
      <c r="K106" s="17">
        <v>3.61</v>
      </c>
      <c r="L106" s="18">
        <f t="shared" si="15"/>
        <v>3159.66</v>
      </c>
      <c r="M106" s="19">
        <f t="shared" si="18"/>
        <v>241.71399</v>
      </c>
      <c r="N106" s="20">
        <v>8107.0133499999993</v>
      </c>
      <c r="O106" s="20">
        <v>523.72358999999994</v>
      </c>
      <c r="P106" s="21">
        <f>L106+N106</f>
        <v>11266.673349999999</v>
      </c>
      <c r="Q106" s="22">
        <f t="shared" si="21"/>
        <v>765.43757999999991</v>
      </c>
      <c r="R106" s="23">
        <f t="shared" si="16"/>
        <v>12032.110929999999</v>
      </c>
      <c r="S106" s="52">
        <v>12037</v>
      </c>
      <c r="T106" s="25"/>
      <c r="U106" s="20">
        <f t="shared" si="17"/>
        <v>-4.8890700000010838</v>
      </c>
      <c r="V106" s="20">
        <v>-4.8890700000010838</v>
      </c>
      <c r="W106" s="20">
        <v>0</v>
      </c>
    </row>
    <row r="107" spans="1:23" ht="15.75" x14ac:dyDescent="0.25">
      <c r="A107" s="14">
        <v>160</v>
      </c>
      <c r="B107" s="14">
        <v>5</v>
      </c>
      <c r="C107" s="15"/>
      <c r="D107" s="16">
        <v>8392</v>
      </c>
      <c r="E107" s="16">
        <v>8613</v>
      </c>
      <c r="F107" s="14">
        <f t="shared" si="13"/>
        <v>221</v>
      </c>
      <c r="G107" s="16">
        <v>2291</v>
      </c>
      <c r="H107" s="16">
        <v>2340</v>
      </c>
      <c r="I107" s="14">
        <f t="shared" si="14"/>
        <v>49</v>
      </c>
      <c r="J107" s="17">
        <v>6.73</v>
      </c>
      <c r="K107" s="17">
        <v>3.61</v>
      </c>
      <c r="L107" s="18">
        <f t="shared" si="15"/>
        <v>1664.2200000000003</v>
      </c>
      <c r="M107" s="19">
        <f t="shared" si="18"/>
        <v>127.31283000000002</v>
      </c>
      <c r="N107" s="20">
        <v>1570.18</v>
      </c>
      <c r="O107" s="20">
        <v>120.11877</v>
      </c>
      <c r="P107" s="21">
        <f>L107+N107</f>
        <v>3234.4000000000005</v>
      </c>
      <c r="Q107" s="22">
        <f t="shared" si="21"/>
        <v>247.4316</v>
      </c>
      <c r="R107" s="23">
        <f t="shared" si="16"/>
        <v>3481.8316000000004</v>
      </c>
      <c r="S107" s="52">
        <v>3482</v>
      </c>
      <c r="T107" s="25"/>
      <c r="U107" s="20">
        <f t="shared" si="17"/>
        <v>-0.1683999999995649</v>
      </c>
      <c r="V107" s="20">
        <v>0</v>
      </c>
      <c r="W107" s="20">
        <v>0</v>
      </c>
    </row>
    <row r="108" spans="1:23" ht="15.75" x14ac:dyDescent="0.25">
      <c r="A108" s="14">
        <v>161</v>
      </c>
      <c r="B108" s="14">
        <v>3</v>
      </c>
      <c r="C108" s="15"/>
      <c r="D108" s="16">
        <v>4366</v>
      </c>
      <c r="E108" s="16">
        <v>4381</v>
      </c>
      <c r="F108" s="14">
        <f t="shared" si="13"/>
        <v>15</v>
      </c>
      <c r="G108" s="16">
        <v>1965</v>
      </c>
      <c r="H108" s="16">
        <v>1974</v>
      </c>
      <c r="I108" s="14">
        <f t="shared" si="14"/>
        <v>9</v>
      </c>
      <c r="J108" s="17">
        <v>6.73</v>
      </c>
      <c r="K108" s="17">
        <v>3.61</v>
      </c>
      <c r="L108" s="18">
        <f t="shared" si="15"/>
        <v>133.44</v>
      </c>
      <c r="M108" s="19">
        <f t="shared" si="18"/>
        <v>10.208159999999999</v>
      </c>
      <c r="N108" s="20">
        <v>0</v>
      </c>
      <c r="O108" s="20">
        <v>0</v>
      </c>
      <c r="P108" s="21">
        <f>L108+N108</f>
        <v>133.44</v>
      </c>
      <c r="Q108" s="22">
        <f t="shared" si="21"/>
        <v>10.208159999999999</v>
      </c>
      <c r="R108" s="23">
        <f t="shared" si="16"/>
        <v>143.64815999999999</v>
      </c>
      <c r="S108" s="52">
        <v>144</v>
      </c>
      <c r="T108" s="25"/>
      <c r="U108" s="20">
        <f t="shared" si="17"/>
        <v>-0.35184000000000992</v>
      </c>
      <c r="V108" s="20">
        <v>0</v>
      </c>
      <c r="W108" s="20">
        <v>0</v>
      </c>
    </row>
    <row r="109" spans="1:23" ht="15.75" x14ac:dyDescent="0.25">
      <c r="A109" s="14">
        <v>165</v>
      </c>
      <c r="B109" s="14">
        <v>6</v>
      </c>
      <c r="C109" s="15"/>
      <c r="D109" s="16">
        <v>2241</v>
      </c>
      <c r="E109" s="16">
        <v>2478</v>
      </c>
      <c r="F109" s="14">
        <f t="shared" si="13"/>
        <v>237</v>
      </c>
      <c r="G109" s="16">
        <v>858</v>
      </c>
      <c r="H109" s="16">
        <v>928</v>
      </c>
      <c r="I109" s="14">
        <f t="shared" si="14"/>
        <v>70</v>
      </c>
      <c r="J109" s="17">
        <v>6.73</v>
      </c>
      <c r="K109" s="17">
        <v>3.61</v>
      </c>
      <c r="L109" s="18">
        <f t="shared" si="15"/>
        <v>1847.71</v>
      </c>
      <c r="M109" s="19">
        <f t="shared" si="18"/>
        <v>141.34981500000001</v>
      </c>
      <c r="N109" s="20">
        <v>0</v>
      </c>
      <c r="O109" s="20">
        <v>0</v>
      </c>
      <c r="P109" s="92">
        <v>0</v>
      </c>
      <c r="Q109" s="22">
        <f t="shared" si="21"/>
        <v>141.34981500000001</v>
      </c>
      <c r="R109" s="23">
        <f t="shared" si="16"/>
        <v>141.34981500000001</v>
      </c>
      <c r="S109" s="52">
        <v>141</v>
      </c>
      <c r="T109" s="25"/>
      <c r="U109" s="20">
        <f t="shared" si="17"/>
        <v>0.34981500000000665</v>
      </c>
      <c r="V109" s="20">
        <v>0</v>
      </c>
      <c r="W109" s="20">
        <v>0</v>
      </c>
    </row>
    <row r="110" spans="1:23" ht="15.75" x14ac:dyDescent="0.25">
      <c r="A110" s="14">
        <v>166</v>
      </c>
      <c r="B110" s="14">
        <v>3</v>
      </c>
      <c r="C110" s="15"/>
      <c r="D110" s="16">
        <v>14205</v>
      </c>
      <c r="E110" s="16">
        <v>14411</v>
      </c>
      <c r="F110" s="14">
        <f t="shared" si="13"/>
        <v>206</v>
      </c>
      <c r="G110" s="16">
        <v>4728</v>
      </c>
      <c r="H110" s="16">
        <v>4824</v>
      </c>
      <c r="I110" s="14">
        <f t="shared" si="14"/>
        <v>96</v>
      </c>
      <c r="J110" s="17">
        <v>6.73</v>
      </c>
      <c r="K110" s="17">
        <v>3.61</v>
      </c>
      <c r="L110" s="18">
        <f t="shared" si="15"/>
        <v>1732.94</v>
      </c>
      <c r="M110" s="19">
        <f t="shared" si="18"/>
        <v>132.56990999999999</v>
      </c>
      <c r="N110" s="20">
        <v>0</v>
      </c>
      <c r="O110" s="20">
        <v>0</v>
      </c>
      <c r="P110" s="21">
        <f>L110+N110</f>
        <v>1732.94</v>
      </c>
      <c r="Q110" s="22">
        <f t="shared" si="21"/>
        <v>132.56990999999999</v>
      </c>
      <c r="R110" s="23">
        <f t="shared" si="16"/>
        <v>1865.50991</v>
      </c>
      <c r="S110" s="52">
        <v>1866</v>
      </c>
      <c r="T110" s="25"/>
      <c r="U110" s="20">
        <f t="shared" si="17"/>
        <v>-0.49009000000000924</v>
      </c>
      <c r="V110" s="20">
        <v>0</v>
      </c>
      <c r="W110" s="20">
        <v>0</v>
      </c>
    </row>
    <row r="111" spans="1:23" ht="16.5" thickBot="1" x14ac:dyDescent="0.3">
      <c r="A111" s="29">
        <v>169</v>
      </c>
      <c r="B111" s="29">
        <v>2</v>
      </c>
      <c r="C111" s="30"/>
      <c r="D111" s="31">
        <v>13188</v>
      </c>
      <c r="E111" s="31">
        <v>13804</v>
      </c>
      <c r="F111" s="29">
        <f t="shared" si="13"/>
        <v>616</v>
      </c>
      <c r="G111" s="31">
        <v>6027</v>
      </c>
      <c r="H111" s="31">
        <v>6320</v>
      </c>
      <c r="I111" s="29">
        <f t="shared" si="14"/>
        <v>293</v>
      </c>
      <c r="J111" s="32">
        <v>6.73</v>
      </c>
      <c r="K111" s="32">
        <v>3.61</v>
      </c>
      <c r="L111" s="33">
        <f t="shared" si="15"/>
        <v>5203.41</v>
      </c>
      <c r="M111" s="34">
        <f t="shared" si="18"/>
        <v>398.06086499999998</v>
      </c>
      <c r="N111" s="35">
        <v>-11185.344170000006</v>
      </c>
      <c r="O111" s="35">
        <v>0</v>
      </c>
      <c r="P111" s="36">
        <f>L111+N111</f>
        <v>-5981.9341700000059</v>
      </c>
      <c r="Q111" s="37">
        <f t="shared" si="21"/>
        <v>398.06086499999998</v>
      </c>
      <c r="R111" s="38">
        <f t="shared" si="16"/>
        <v>-5583.8733050000055</v>
      </c>
      <c r="S111" s="108"/>
      <c r="T111" s="40"/>
      <c r="U111" s="20">
        <f t="shared" si="17"/>
        <v>-5583.8733050000055</v>
      </c>
      <c r="V111" s="20">
        <v>-5583.8733050000055</v>
      </c>
      <c r="W111" s="20">
        <v>0</v>
      </c>
    </row>
    <row r="112" spans="1:23" ht="15.75" x14ac:dyDescent="0.25">
      <c r="A112" s="41" t="s">
        <v>39</v>
      </c>
      <c r="B112" s="42">
        <v>1</v>
      </c>
      <c r="C112" s="43"/>
      <c r="D112" s="44">
        <v>19485</v>
      </c>
      <c r="E112" s="44">
        <v>19682</v>
      </c>
      <c r="F112" s="42">
        <f t="shared" si="13"/>
        <v>197</v>
      </c>
      <c r="G112" s="44">
        <v>4923</v>
      </c>
      <c r="H112" s="44">
        <v>4997</v>
      </c>
      <c r="I112" s="42">
        <f t="shared" si="14"/>
        <v>74</v>
      </c>
      <c r="J112" s="45">
        <v>6.73</v>
      </c>
      <c r="K112" s="45">
        <v>3.61</v>
      </c>
      <c r="L112" s="46">
        <f t="shared" si="15"/>
        <v>1592.9500000000003</v>
      </c>
      <c r="M112" s="47">
        <v>0</v>
      </c>
      <c r="N112" s="48">
        <v>0</v>
      </c>
      <c r="O112" s="48">
        <v>0</v>
      </c>
      <c r="P112" s="49">
        <f>L112+N112</f>
        <v>1592.9500000000003</v>
      </c>
      <c r="Q112" s="50">
        <f t="shared" si="21"/>
        <v>0</v>
      </c>
      <c r="R112" s="51">
        <f t="shared" si="16"/>
        <v>1592.9500000000003</v>
      </c>
      <c r="S112" s="79">
        <v>1593</v>
      </c>
      <c r="T112" s="53" t="s">
        <v>40</v>
      </c>
      <c r="U112" s="20">
        <f t="shared" si="17"/>
        <v>-4.9999999999727152E-2</v>
      </c>
      <c r="V112" s="20">
        <v>0</v>
      </c>
      <c r="W112" s="20">
        <v>0</v>
      </c>
    </row>
    <row r="113" spans="1:23" ht="16.5" thickBot="1" x14ac:dyDescent="0.3">
      <c r="A113" s="54" t="s">
        <v>39</v>
      </c>
      <c r="B113" s="55">
        <v>1</v>
      </c>
      <c r="C113" s="56"/>
      <c r="D113" s="57">
        <v>19485</v>
      </c>
      <c r="E113" s="57">
        <v>20019</v>
      </c>
      <c r="F113" s="55">
        <f t="shared" si="13"/>
        <v>534</v>
      </c>
      <c r="G113" s="57">
        <v>4923</v>
      </c>
      <c r="H113" s="57">
        <v>5106</v>
      </c>
      <c r="I113" s="55">
        <f t="shared" si="14"/>
        <v>183</v>
      </c>
      <c r="J113" s="58">
        <v>6.73</v>
      </c>
      <c r="K113" s="58">
        <v>3.61</v>
      </c>
      <c r="L113" s="59">
        <f t="shared" si="15"/>
        <v>4254.45</v>
      </c>
      <c r="M113" s="60">
        <f t="shared" ref="M113:M120" si="22">L113*0.0765</f>
        <v>325.46542499999998</v>
      </c>
      <c r="N113" s="61">
        <v>0</v>
      </c>
      <c r="O113" s="61">
        <v>0</v>
      </c>
      <c r="P113" s="62">
        <v>0</v>
      </c>
      <c r="Q113" s="63">
        <f t="shared" si="21"/>
        <v>325.46542499999998</v>
      </c>
      <c r="R113" s="64">
        <f t="shared" si="16"/>
        <v>325.46542499999998</v>
      </c>
      <c r="S113" s="65">
        <v>325</v>
      </c>
      <c r="T113" s="66" t="s">
        <v>22</v>
      </c>
      <c r="U113" s="20">
        <f t="shared" si="17"/>
        <v>0.46542499999998199</v>
      </c>
      <c r="V113" s="20">
        <v>0</v>
      </c>
      <c r="W113" s="20">
        <v>0</v>
      </c>
    </row>
    <row r="114" spans="1:23" ht="15.75" x14ac:dyDescent="0.25">
      <c r="A114" s="67" t="s">
        <v>41</v>
      </c>
      <c r="B114" s="67">
        <v>1</v>
      </c>
      <c r="C114" s="68"/>
      <c r="D114" s="69">
        <v>491</v>
      </c>
      <c r="E114" s="69">
        <v>510</v>
      </c>
      <c r="F114" s="67">
        <f t="shared" si="13"/>
        <v>19</v>
      </c>
      <c r="G114" s="69">
        <v>122</v>
      </c>
      <c r="H114" s="69">
        <v>124</v>
      </c>
      <c r="I114" s="67">
        <f t="shared" si="14"/>
        <v>2</v>
      </c>
      <c r="J114" s="71">
        <v>6.73</v>
      </c>
      <c r="K114" s="71">
        <v>3.61</v>
      </c>
      <c r="L114" s="72">
        <f t="shared" si="15"/>
        <v>135.09</v>
      </c>
      <c r="M114" s="73">
        <f t="shared" si="22"/>
        <v>10.334384999999999</v>
      </c>
      <c r="N114" s="74">
        <v>131.98237500000042</v>
      </c>
      <c r="O114" s="74">
        <v>19.325430000000001</v>
      </c>
      <c r="P114" s="75">
        <f t="shared" ref="P114:P121" si="23">L114+N114</f>
        <v>267.07237500000042</v>
      </c>
      <c r="Q114" s="76">
        <f t="shared" si="21"/>
        <v>29.659815000000002</v>
      </c>
      <c r="R114" s="77">
        <f t="shared" si="16"/>
        <v>296.7321900000004</v>
      </c>
      <c r="S114" s="107"/>
      <c r="T114" s="78" t="s">
        <v>42</v>
      </c>
      <c r="U114" s="20">
        <f t="shared" si="17"/>
        <v>296.7321900000004</v>
      </c>
      <c r="V114" s="20">
        <v>267.07237500000042</v>
      </c>
      <c r="W114" s="20">
        <v>29.659815000000002</v>
      </c>
    </row>
    <row r="115" spans="1:23" ht="15.75" x14ac:dyDescent="0.25">
      <c r="A115" s="14" t="s">
        <v>43</v>
      </c>
      <c r="B115" s="14">
        <v>1</v>
      </c>
      <c r="C115" s="15"/>
      <c r="D115" s="16">
        <v>2885</v>
      </c>
      <c r="E115" s="16">
        <v>3053</v>
      </c>
      <c r="F115" s="14">
        <f t="shared" si="13"/>
        <v>168</v>
      </c>
      <c r="G115" s="16">
        <v>1390</v>
      </c>
      <c r="H115" s="16">
        <v>1496</v>
      </c>
      <c r="I115" s="14">
        <f t="shared" si="14"/>
        <v>106</v>
      </c>
      <c r="J115" s="17">
        <v>6.73</v>
      </c>
      <c r="K115" s="17">
        <v>3.61</v>
      </c>
      <c r="L115" s="18">
        <f t="shared" si="15"/>
        <v>1513.3000000000002</v>
      </c>
      <c r="M115" s="19">
        <f t="shared" si="22"/>
        <v>115.76745000000001</v>
      </c>
      <c r="N115" s="20">
        <v>0</v>
      </c>
      <c r="O115" s="20">
        <v>0</v>
      </c>
      <c r="P115" s="21">
        <f t="shared" si="23"/>
        <v>1513.3000000000002</v>
      </c>
      <c r="Q115" s="22">
        <f t="shared" si="21"/>
        <v>115.76745000000001</v>
      </c>
      <c r="R115" s="23">
        <f t="shared" si="16"/>
        <v>1629.0674500000002</v>
      </c>
      <c r="S115" s="52">
        <v>1629</v>
      </c>
      <c r="T115" s="25"/>
      <c r="U115" s="20">
        <f t="shared" si="17"/>
        <v>6.7450000000235377E-2</v>
      </c>
      <c r="V115" s="20">
        <v>0</v>
      </c>
      <c r="W115" s="20">
        <v>0</v>
      </c>
    </row>
    <row r="116" spans="1:23" ht="15.75" x14ac:dyDescent="0.25">
      <c r="A116" s="14" t="s">
        <v>44</v>
      </c>
      <c r="B116" s="14">
        <v>1</v>
      </c>
      <c r="C116" s="15"/>
      <c r="D116" s="16">
        <v>1030</v>
      </c>
      <c r="E116" s="16">
        <v>1163</v>
      </c>
      <c r="F116" s="14">
        <f t="shared" si="13"/>
        <v>133</v>
      </c>
      <c r="G116" s="14"/>
      <c r="H116" s="14"/>
      <c r="I116" s="14">
        <f t="shared" si="14"/>
        <v>0</v>
      </c>
      <c r="J116" s="28">
        <v>6</v>
      </c>
      <c r="K116" s="17">
        <v>3.61</v>
      </c>
      <c r="L116" s="18">
        <f t="shared" si="15"/>
        <v>798</v>
      </c>
      <c r="M116" s="19">
        <f t="shared" si="22"/>
        <v>61.046999999999997</v>
      </c>
      <c r="N116" s="20">
        <v>6174</v>
      </c>
      <c r="O116" s="20">
        <v>472.31100000000004</v>
      </c>
      <c r="P116" s="21">
        <f t="shared" si="23"/>
        <v>6972</v>
      </c>
      <c r="Q116" s="22">
        <f t="shared" si="21"/>
        <v>533.35800000000006</v>
      </c>
      <c r="R116" s="23">
        <f t="shared" si="16"/>
        <v>7505.3580000000002</v>
      </c>
      <c r="S116" s="27"/>
      <c r="T116" s="25"/>
      <c r="U116" s="20">
        <f t="shared" si="17"/>
        <v>7505.3580000000002</v>
      </c>
      <c r="V116" s="20">
        <v>6972</v>
      </c>
      <c r="W116" s="20">
        <v>533.35800000000006</v>
      </c>
    </row>
    <row r="117" spans="1:23" ht="15.75" x14ac:dyDescent="0.25">
      <c r="A117" s="14" t="s">
        <v>45</v>
      </c>
      <c r="B117" s="14">
        <v>1</v>
      </c>
      <c r="C117" s="15"/>
      <c r="D117" s="16">
        <v>45422</v>
      </c>
      <c r="E117" s="16">
        <v>46291</v>
      </c>
      <c r="F117" s="14">
        <f t="shared" si="13"/>
        <v>869</v>
      </c>
      <c r="G117" s="16">
        <v>15334</v>
      </c>
      <c r="H117" s="16">
        <v>15700</v>
      </c>
      <c r="I117" s="14">
        <f t="shared" si="14"/>
        <v>366</v>
      </c>
      <c r="J117" s="17">
        <v>6.73</v>
      </c>
      <c r="K117" s="17">
        <v>3.61</v>
      </c>
      <c r="L117" s="18">
        <f t="shared" si="15"/>
        <v>7169.630000000001</v>
      </c>
      <c r="M117" s="19">
        <f t="shared" si="22"/>
        <v>548.47669500000006</v>
      </c>
      <c r="N117" s="20">
        <v>9130.094520000006</v>
      </c>
      <c r="O117" s="20">
        <v>701.19670500000007</v>
      </c>
      <c r="P117" s="21">
        <f t="shared" si="23"/>
        <v>16299.724520000007</v>
      </c>
      <c r="Q117" s="22">
        <f t="shared" si="21"/>
        <v>1249.6734000000001</v>
      </c>
      <c r="R117" s="23">
        <f t="shared" si="16"/>
        <v>17549.397920000007</v>
      </c>
      <c r="S117" s="26"/>
      <c r="T117" s="24"/>
      <c r="U117" s="20">
        <f t="shared" si="17"/>
        <v>17549.397920000007</v>
      </c>
      <c r="V117" s="20">
        <v>16299.724520000007</v>
      </c>
      <c r="W117" s="20">
        <v>1249.6734000000001</v>
      </c>
    </row>
    <row r="118" spans="1:23" ht="15.75" x14ac:dyDescent="0.25">
      <c r="A118" s="14" t="s">
        <v>46</v>
      </c>
      <c r="B118" s="14">
        <v>1</v>
      </c>
      <c r="C118" s="15"/>
      <c r="D118" s="16">
        <v>2661</v>
      </c>
      <c r="E118" s="16">
        <v>2767</v>
      </c>
      <c r="F118" s="14">
        <f t="shared" si="13"/>
        <v>106</v>
      </c>
      <c r="G118" s="16">
        <v>736</v>
      </c>
      <c r="H118" s="16">
        <v>767</v>
      </c>
      <c r="I118" s="14">
        <f t="shared" si="14"/>
        <v>31</v>
      </c>
      <c r="J118" s="17">
        <v>6.73</v>
      </c>
      <c r="K118" s="17">
        <v>3.61</v>
      </c>
      <c r="L118" s="18">
        <f t="shared" si="15"/>
        <v>825.29</v>
      </c>
      <c r="M118" s="19">
        <f t="shared" si="22"/>
        <v>63.134684999999998</v>
      </c>
      <c r="N118" s="20">
        <v>0</v>
      </c>
      <c r="O118" s="20">
        <v>0</v>
      </c>
      <c r="P118" s="21">
        <f t="shared" si="23"/>
        <v>825.29</v>
      </c>
      <c r="Q118" s="22">
        <f t="shared" si="21"/>
        <v>63.134684999999998</v>
      </c>
      <c r="R118" s="23">
        <f t="shared" si="16"/>
        <v>888.42468499999995</v>
      </c>
      <c r="S118" s="52">
        <v>888</v>
      </c>
      <c r="T118" s="25"/>
      <c r="U118" s="20">
        <f t="shared" si="17"/>
        <v>0.42468499999995402</v>
      </c>
      <c r="V118" s="20">
        <v>0</v>
      </c>
      <c r="W118" s="20">
        <v>0</v>
      </c>
    </row>
    <row r="119" spans="1:23" ht="15.75" x14ac:dyDescent="0.25">
      <c r="A119" s="14" t="s">
        <v>47</v>
      </c>
      <c r="B119" s="14">
        <v>6</v>
      </c>
      <c r="C119" s="15"/>
      <c r="D119" s="16">
        <v>16375</v>
      </c>
      <c r="E119" s="16">
        <v>17110</v>
      </c>
      <c r="F119" s="14">
        <f t="shared" si="13"/>
        <v>735</v>
      </c>
      <c r="G119" s="16">
        <v>8803</v>
      </c>
      <c r="H119" s="16">
        <v>9136</v>
      </c>
      <c r="I119" s="14">
        <f t="shared" si="14"/>
        <v>333</v>
      </c>
      <c r="J119" s="17">
        <v>6.73</v>
      </c>
      <c r="K119" s="17">
        <v>3.61</v>
      </c>
      <c r="L119" s="18">
        <f t="shared" si="15"/>
        <v>6148.68</v>
      </c>
      <c r="M119" s="19">
        <f t="shared" si="22"/>
        <v>470.37402000000003</v>
      </c>
      <c r="N119" s="20">
        <v>0</v>
      </c>
      <c r="O119" s="20">
        <v>3399.4205549999997</v>
      </c>
      <c r="P119" s="92">
        <v>0</v>
      </c>
      <c r="Q119" s="22">
        <f t="shared" si="21"/>
        <v>3869.7945749999999</v>
      </c>
      <c r="R119" s="23">
        <f t="shared" si="16"/>
        <v>3869.7945749999999</v>
      </c>
      <c r="S119" s="27"/>
      <c r="T119" s="25"/>
      <c r="U119" s="20">
        <f t="shared" si="17"/>
        <v>3869.7945749999999</v>
      </c>
      <c r="V119" s="20">
        <v>58372.1</v>
      </c>
      <c r="W119" s="20">
        <v>3869.7945749999999</v>
      </c>
    </row>
    <row r="120" spans="1:23" ht="16.5" thickBot="1" x14ac:dyDescent="0.3">
      <c r="A120" s="109" t="s">
        <v>48</v>
      </c>
      <c r="B120" s="110">
        <v>6</v>
      </c>
      <c r="C120" s="111"/>
      <c r="D120" s="31">
        <v>0</v>
      </c>
      <c r="E120" s="31">
        <v>0</v>
      </c>
      <c r="F120" s="29">
        <f t="shared" si="13"/>
        <v>0</v>
      </c>
      <c r="G120" s="31">
        <v>0</v>
      </c>
      <c r="H120" s="31">
        <v>0</v>
      </c>
      <c r="I120" s="29">
        <f t="shared" si="14"/>
        <v>0</v>
      </c>
      <c r="J120" s="32">
        <v>6.73</v>
      </c>
      <c r="K120" s="32">
        <v>3.61</v>
      </c>
      <c r="L120" s="33">
        <f t="shared" si="15"/>
        <v>0</v>
      </c>
      <c r="M120" s="34">
        <f t="shared" si="22"/>
        <v>0</v>
      </c>
      <c r="N120" s="35">
        <v>0</v>
      </c>
      <c r="O120" s="35">
        <v>0</v>
      </c>
      <c r="P120" s="36">
        <f t="shared" si="23"/>
        <v>0</v>
      </c>
      <c r="Q120" s="37">
        <f t="shared" si="21"/>
        <v>0</v>
      </c>
      <c r="R120" s="38">
        <f t="shared" si="16"/>
        <v>0</v>
      </c>
      <c r="S120" s="39"/>
      <c r="T120" s="40"/>
      <c r="U120" s="20">
        <f t="shared" si="17"/>
        <v>0</v>
      </c>
      <c r="V120" s="20">
        <v>0</v>
      </c>
      <c r="W120" s="20">
        <v>0</v>
      </c>
    </row>
    <row r="121" spans="1:23" ht="15.75" x14ac:dyDescent="0.25">
      <c r="A121" s="41" t="s">
        <v>49</v>
      </c>
      <c r="B121" s="42">
        <v>1</v>
      </c>
      <c r="C121" s="43"/>
      <c r="D121" s="44">
        <v>584</v>
      </c>
      <c r="E121" s="44">
        <v>614</v>
      </c>
      <c r="F121" s="42">
        <f t="shared" si="13"/>
        <v>30</v>
      </c>
      <c r="G121" s="44">
        <v>38</v>
      </c>
      <c r="H121" s="44">
        <v>40</v>
      </c>
      <c r="I121" s="42">
        <f t="shared" si="14"/>
        <v>2</v>
      </c>
      <c r="J121" s="45">
        <v>6.73</v>
      </c>
      <c r="K121" s="45">
        <v>3.61</v>
      </c>
      <c r="L121" s="46">
        <f t="shared" si="15"/>
        <v>209.12</v>
      </c>
      <c r="M121" s="47">
        <v>0</v>
      </c>
      <c r="N121" s="48">
        <v>1412.9400000000003</v>
      </c>
      <c r="O121" s="48">
        <v>108.4903200000001</v>
      </c>
      <c r="P121" s="49">
        <f t="shared" si="23"/>
        <v>1622.0600000000004</v>
      </c>
      <c r="Q121" s="50">
        <f t="shared" si="21"/>
        <v>108.4903200000001</v>
      </c>
      <c r="R121" s="51">
        <f t="shared" si="16"/>
        <v>1730.5503200000005</v>
      </c>
      <c r="S121" s="84"/>
      <c r="T121" s="53" t="s">
        <v>50</v>
      </c>
      <c r="U121" s="20">
        <f t="shared" si="17"/>
        <v>1730.5503200000005</v>
      </c>
      <c r="V121" s="20">
        <v>1622.0600000000004</v>
      </c>
      <c r="W121" s="20">
        <v>108.4903200000001</v>
      </c>
    </row>
    <row r="122" spans="1:23" ht="16.5" thickBot="1" x14ac:dyDescent="0.3">
      <c r="A122" s="54" t="s">
        <v>49</v>
      </c>
      <c r="B122" s="55">
        <v>1</v>
      </c>
      <c r="C122" s="56"/>
      <c r="D122" s="57">
        <v>584</v>
      </c>
      <c r="E122" s="57">
        <v>626</v>
      </c>
      <c r="F122" s="55">
        <f t="shared" si="13"/>
        <v>42</v>
      </c>
      <c r="G122" s="57">
        <v>38</v>
      </c>
      <c r="H122" s="57">
        <v>40</v>
      </c>
      <c r="I122" s="55">
        <f t="shared" si="14"/>
        <v>2</v>
      </c>
      <c r="J122" s="58">
        <v>6.73</v>
      </c>
      <c r="K122" s="58">
        <v>3.61</v>
      </c>
      <c r="L122" s="59">
        <f t="shared" si="15"/>
        <v>289.88000000000005</v>
      </c>
      <c r="M122" s="60">
        <f>L122*0.0765</f>
        <v>22.175820000000005</v>
      </c>
      <c r="N122" s="61">
        <v>0</v>
      </c>
      <c r="O122" s="61">
        <v>0</v>
      </c>
      <c r="P122" s="62">
        <v>0</v>
      </c>
      <c r="Q122" s="63">
        <f t="shared" si="21"/>
        <v>22.175820000000005</v>
      </c>
      <c r="R122" s="64">
        <f t="shared" si="16"/>
        <v>22.175820000000005</v>
      </c>
      <c r="S122" s="86"/>
      <c r="T122" s="66" t="s">
        <v>22</v>
      </c>
      <c r="U122" s="20">
        <f t="shared" si="17"/>
        <v>22.175820000000005</v>
      </c>
      <c r="V122" s="20">
        <v>0</v>
      </c>
      <c r="W122" s="20">
        <v>22.175820000000005</v>
      </c>
    </row>
    <row r="123" spans="1:23" ht="15.75" x14ac:dyDescent="0.25">
      <c r="A123" s="67" t="s">
        <v>51</v>
      </c>
      <c r="B123" s="67">
        <v>2</v>
      </c>
      <c r="C123" s="68"/>
      <c r="D123" s="69">
        <v>24442</v>
      </c>
      <c r="E123" s="69">
        <v>25619</v>
      </c>
      <c r="F123" s="67">
        <f t="shared" si="13"/>
        <v>1177</v>
      </c>
      <c r="G123" s="69"/>
      <c r="H123" s="69"/>
      <c r="I123" s="67">
        <f t="shared" si="14"/>
        <v>0</v>
      </c>
      <c r="J123" s="70">
        <v>6</v>
      </c>
      <c r="K123" s="71">
        <v>3.61</v>
      </c>
      <c r="L123" s="72">
        <f t="shared" si="15"/>
        <v>7062</v>
      </c>
      <c r="M123" s="73">
        <f>L123*0.0765</f>
        <v>540.24299999999994</v>
      </c>
      <c r="N123" s="74">
        <v>11988</v>
      </c>
      <c r="O123" s="74">
        <v>917.08199999999999</v>
      </c>
      <c r="P123" s="75">
        <f>L123+N123</f>
        <v>19050</v>
      </c>
      <c r="Q123" s="76">
        <f t="shared" si="21"/>
        <v>1457.3249999999998</v>
      </c>
      <c r="R123" s="77">
        <f t="shared" si="16"/>
        <v>20507.325000000001</v>
      </c>
      <c r="S123" s="52">
        <v>12905</v>
      </c>
      <c r="T123" s="78"/>
      <c r="U123" s="20">
        <f t="shared" si="17"/>
        <v>7602.3250000000007</v>
      </c>
      <c r="V123" s="20">
        <v>7602.3250000000007</v>
      </c>
      <c r="W123" s="20">
        <v>0</v>
      </c>
    </row>
    <row r="124" spans="1:23" ht="15.75" x14ac:dyDescent="0.25">
      <c r="A124" s="14" t="s">
        <v>52</v>
      </c>
      <c r="B124" s="14">
        <v>6</v>
      </c>
      <c r="C124" s="15"/>
      <c r="D124" s="16">
        <v>0</v>
      </c>
      <c r="E124" s="16">
        <v>17</v>
      </c>
      <c r="F124" s="14">
        <f t="shared" si="13"/>
        <v>17</v>
      </c>
      <c r="G124" s="16">
        <v>0</v>
      </c>
      <c r="H124" s="16">
        <v>0</v>
      </c>
      <c r="I124" s="14">
        <f t="shared" si="14"/>
        <v>0</v>
      </c>
      <c r="J124" s="17">
        <v>6.73</v>
      </c>
      <c r="K124" s="17">
        <v>3.61</v>
      </c>
      <c r="L124" s="18">
        <f t="shared" si="15"/>
        <v>114.41000000000001</v>
      </c>
      <c r="M124" s="19">
        <f>L124*0.0765</f>
        <v>8.7523650000000011</v>
      </c>
      <c r="N124" s="20">
        <v>0</v>
      </c>
      <c r="O124" s="20">
        <v>0</v>
      </c>
      <c r="P124" s="21">
        <f>L124+N124</f>
        <v>114.41000000000001</v>
      </c>
      <c r="Q124" s="22">
        <f t="shared" si="21"/>
        <v>8.7523650000000011</v>
      </c>
      <c r="R124" s="23">
        <f t="shared" si="16"/>
        <v>123.16236500000001</v>
      </c>
      <c r="S124" s="27"/>
      <c r="T124" s="25"/>
      <c r="U124" s="20">
        <f t="shared" si="17"/>
        <v>123.16236500000001</v>
      </c>
      <c r="V124" s="20">
        <v>114.41000000000001</v>
      </c>
      <c r="W124" s="20">
        <v>8.7523650000000011</v>
      </c>
    </row>
    <row r="125" spans="1:23" ht="15.75" x14ac:dyDescent="0.25">
      <c r="A125" s="14" t="s">
        <v>53</v>
      </c>
      <c r="B125" s="14">
        <v>6</v>
      </c>
      <c r="C125" s="15"/>
      <c r="D125" s="16">
        <v>3606</v>
      </c>
      <c r="E125" s="16">
        <v>3998</v>
      </c>
      <c r="F125" s="16">
        <f t="shared" si="13"/>
        <v>392</v>
      </c>
      <c r="G125" s="16">
        <v>1647</v>
      </c>
      <c r="H125" s="16">
        <v>1864</v>
      </c>
      <c r="I125" s="14">
        <f t="shared" si="14"/>
        <v>217</v>
      </c>
      <c r="J125" s="17">
        <v>6.73</v>
      </c>
      <c r="K125" s="17">
        <v>3.61</v>
      </c>
      <c r="L125" s="18">
        <f t="shared" si="15"/>
        <v>3421.53</v>
      </c>
      <c r="M125" s="19">
        <f>L125*0.0765</f>
        <v>261.74704500000001</v>
      </c>
      <c r="N125" s="20">
        <v>9927.6422300000013</v>
      </c>
      <c r="O125" s="20">
        <v>179.26092000000003</v>
      </c>
      <c r="P125" s="21">
        <f>L125+N125</f>
        <v>13349.172230000002</v>
      </c>
      <c r="Q125" s="22">
        <f t="shared" si="21"/>
        <v>441.00796500000001</v>
      </c>
      <c r="R125" s="23">
        <f t="shared" si="16"/>
        <v>13790.180195000003</v>
      </c>
      <c r="S125" s="27"/>
      <c r="T125" s="112"/>
      <c r="U125" s="20">
        <f t="shared" si="17"/>
        <v>13790.180195000003</v>
      </c>
      <c r="V125" s="20">
        <v>13349.172230000002</v>
      </c>
      <c r="W125" s="20">
        <v>441.00796500000001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2025-10-16T11:42:56Z</dcterms:created>
  <dcterms:modified xsi:type="dcterms:W3CDTF">2025-10-16T11:43:13Z</dcterms:modified>
</cp:coreProperties>
</file>