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8997D8F0-C852-40D3-A0EB-BC19102A2FF0}" xr6:coauthVersionLast="47" xr6:coauthVersionMax="47" xr10:uidLastSave="{00000000-0000-0000-0000-000000000000}"/>
  <bookViews>
    <workbookView xWindow="-120" yWindow="-120" windowWidth="38640" windowHeight="21120" xr2:uid="{3F06F08F-2FC8-4FC6-BAD3-590D7DFA69A6}"/>
  </bookViews>
  <sheets>
    <sheet name="Июль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F109" i="1"/>
  <c r="L109" i="1" s="1"/>
  <c r="N109" i="1" s="1"/>
  <c r="Q109" i="1" s="1"/>
  <c r="I108" i="1"/>
  <c r="F108" i="1"/>
  <c r="L108" i="1" s="1"/>
  <c r="N108" i="1" s="1"/>
  <c r="Q108" i="1" s="1"/>
  <c r="Q107" i="1"/>
  <c r="I107" i="1"/>
  <c r="F107" i="1"/>
  <c r="L107" i="1" s="1"/>
  <c r="I106" i="1"/>
  <c r="F106" i="1"/>
  <c r="L106" i="1" s="1"/>
  <c r="N106" i="1" s="1"/>
  <c r="Q106" i="1" s="1"/>
  <c r="N105" i="1"/>
  <c r="Q105" i="1" s="1"/>
  <c r="L105" i="1"/>
  <c r="I105" i="1"/>
  <c r="F105" i="1"/>
  <c r="L104" i="1"/>
  <c r="N104" i="1" s="1"/>
  <c r="Q104" i="1" s="1"/>
  <c r="I104" i="1"/>
  <c r="F104" i="1"/>
  <c r="I103" i="1"/>
  <c r="F103" i="1"/>
  <c r="L103" i="1" s="1"/>
  <c r="N103" i="1" s="1"/>
  <c r="Q103" i="1" s="1"/>
  <c r="I102" i="1"/>
  <c r="F102" i="1"/>
  <c r="L102" i="1" s="1"/>
  <c r="N102" i="1" s="1"/>
  <c r="Q102" i="1" s="1"/>
  <c r="Q101" i="1"/>
  <c r="N101" i="1"/>
  <c r="I101" i="1"/>
  <c r="F101" i="1"/>
  <c r="N100" i="1"/>
  <c r="Q100" i="1" s="1"/>
  <c r="L100" i="1"/>
  <c r="I100" i="1"/>
  <c r="F100" i="1"/>
  <c r="L99" i="1"/>
  <c r="N99" i="1" s="1"/>
  <c r="Q99" i="1" s="1"/>
  <c r="I99" i="1"/>
  <c r="F99" i="1"/>
  <c r="I98" i="1"/>
  <c r="F98" i="1"/>
  <c r="L98" i="1" s="1"/>
  <c r="N98" i="1" s="1"/>
  <c r="Q98" i="1" s="1"/>
  <c r="I97" i="1"/>
  <c r="F97" i="1"/>
  <c r="L97" i="1" s="1"/>
  <c r="N97" i="1" s="1"/>
  <c r="Q97" i="1" s="1"/>
  <c r="I96" i="1"/>
  <c r="F96" i="1"/>
  <c r="L96" i="1" s="1"/>
  <c r="N96" i="1" s="1"/>
  <c r="Q96" i="1" s="1"/>
  <c r="Q95" i="1"/>
  <c r="I95" i="1"/>
  <c r="F95" i="1"/>
  <c r="L95" i="1" s="1"/>
  <c r="N95" i="1" s="1"/>
  <c r="I94" i="1"/>
  <c r="F94" i="1"/>
  <c r="L94" i="1" s="1"/>
  <c r="N94" i="1" s="1"/>
  <c r="Q94" i="1" s="1"/>
  <c r="L93" i="1"/>
  <c r="N93" i="1" s="1"/>
  <c r="Q93" i="1" s="1"/>
  <c r="I93" i="1"/>
  <c r="F93" i="1"/>
  <c r="I92" i="1"/>
  <c r="F92" i="1"/>
  <c r="L92" i="1" s="1"/>
  <c r="N92" i="1" s="1"/>
  <c r="Q92" i="1" s="1"/>
  <c r="I91" i="1"/>
  <c r="F91" i="1"/>
  <c r="L91" i="1" s="1"/>
  <c r="N91" i="1" s="1"/>
  <c r="Q91" i="1" s="1"/>
  <c r="I90" i="1"/>
  <c r="F90" i="1"/>
  <c r="L90" i="1" s="1"/>
  <c r="N90" i="1" s="1"/>
  <c r="Q90" i="1" s="1"/>
  <c r="Q89" i="1"/>
  <c r="M89" i="1"/>
  <c r="I89" i="1"/>
  <c r="F89" i="1"/>
  <c r="L88" i="1"/>
  <c r="N88" i="1" s="1"/>
  <c r="Q88" i="1" s="1"/>
  <c r="I88" i="1"/>
  <c r="F88" i="1"/>
  <c r="I87" i="1"/>
  <c r="F87" i="1"/>
  <c r="L87" i="1" s="1"/>
  <c r="N87" i="1" s="1"/>
  <c r="Q87" i="1" s="1"/>
  <c r="I86" i="1"/>
  <c r="F86" i="1"/>
  <c r="L86" i="1" s="1"/>
  <c r="N86" i="1" s="1"/>
  <c r="Q86" i="1" s="1"/>
  <c r="I85" i="1"/>
  <c r="F85" i="1"/>
  <c r="L85" i="1" s="1"/>
  <c r="N85" i="1" s="1"/>
  <c r="Q85" i="1" s="1"/>
  <c r="I84" i="1"/>
  <c r="F84" i="1"/>
  <c r="L84" i="1" s="1"/>
  <c r="N84" i="1" s="1"/>
  <c r="Q84" i="1" s="1"/>
  <c r="N83" i="1"/>
  <c r="Q83" i="1" s="1"/>
  <c r="L83" i="1"/>
  <c r="I83" i="1"/>
  <c r="F83" i="1"/>
  <c r="L82" i="1"/>
  <c r="N82" i="1" s="1"/>
  <c r="Q82" i="1" s="1"/>
  <c r="I82" i="1"/>
  <c r="F82" i="1"/>
  <c r="I81" i="1"/>
  <c r="F81" i="1"/>
  <c r="L81" i="1" s="1"/>
  <c r="N81" i="1" s="1"/>
  <c r="Q81" i="1" s="1"/>
  <c r="I80" i="1"/>
  <c r="F80" i="1"/>
  <c r="L80" i="1" s="1"/>
  <c r="N80" i="1" s="1"/>
  <c r="Q80" i="1" s="1"/>
  <c r="I79" i="1"/>
  <c r="F79" i="1"/>
  <c r="L79" i="1" s="1"/>
  <c r="N79" i="1" s="1"/>
  <c r="Q79" i="1" s="1"/>
  <c r="I78" i="1"/>
  <c r="F78" i="1"/>
  <c r="L78" i="1" s="1"/>
  <c r="N78" i="1" s="1"/>
  <c r="Q78" i="1" s="1"/>
  <c r="I77" i="1"/>
  <c r="F77" i="1"/>
  <c r="L77" i="1" s="1"/>
  <c r="N77" i="1" s="1"/>
  <c r="Q77" i="1" s="1"/>
  <c r="L76" i="1"/>
  <c r="N76" i="1" s="1"/>
  <c r="Q76" i="1" s="1"/>
  <c r="I76" i="1"/>
  <c r="F76" i="1"/>
  <c r="I75" i="1"/>
  <c r="F75" i="1"/>
  <c r="L75" i="1" s="1"/>
  <c r="N75" i="1" s="1"/>
  <c r="Q75" i="1" s="1"/>
  <c r="I74" i="1"/>
  <c r="F74" i="1"/>
  <c r="L74" i="1" s="1"/>
  <c r="N74" i="1" s="1"/>
  <c r="Q74" i="1" s="1"/>
  <c r="I73" i="1"/>
  <c r="F73" i="1"/>
  <c r="L73" i="1" s="1"/>
  <c r="N73" i="1" s="1"/>
  <c r="Q73" i="1" s="1"/>
  <c r="I72" i="1"/>
  <c r="F72" i="1"/>
  <c r="L72" i="1" s="1"/>
  <c r="N72" i="1" s="1"/>
  <c r="Q72" i="1" s="1"/>
  <c r="N71" i="1"/>
  <c r="Q71" i="1" s="1"/>
  <c r="L71" i="1"/>
  <c r="I71" i="1"/>
  <c r="F71" i="1"/>
  <c r="L70" i="1"/>
  <c r="N70" i="1" s="1"/>
  <c r="Q70" i="1" s="1"/>
  <c r="I70" i="1"/>
  <c r="F70" i="1"/>
  <c r="I69" i="1"/>
  <c r="F69" i="1"/>
  <c r="L69" i="1" s="1"/>
  <c r="N69" i="1" s="1"/>
  <c r="Q69" i="1" s="1"/>
  <c r="I68" i="1"/>
  <c r="F68" i="1"/>
  <c r="L68" i="1" s="1"/>
  <c r="N68" i="1" s="1"/>
  <c r="Q68" i="1" s="1"/>
  <c r="I67" i="1"/>
  <c r="F67" i="1"/>
  <c r="L67" i="1" s="1"/>
  <c r="N67" i="1" s="1"/>
  <c r="Q67" i="1" s="1"/>
  <c r="I66" i="1"/>
  <c r="F66" i="1"/>
  <c r="L66" i="1" s="1"/>
  <c r="N66" i="1" s="1"/>
  <c r="Q66" i="1" s="1"/>
  <c r="I65" i="1"/>
  <c r="F65" i="1"/>
  <c r="L65" i="1" s="1"/>
  <c r="N65" i="1" s="1"/>
  <c r="Q65" i="1" s="1"/>
  <c r="L64" i="1"/>
  <c r="N64" i="1" s="1"/>
  <c r="Q64" i="1" s="1"/>
  <c r="I64" i="1"/>
  <c r="F64" i="1"/>
  <c r="I63" i="1"/>
  <c r="F63" i="1"/>
  <c r="L63" i="1" s="1"/>
  <c r="N63" i="1" s="1"/>
  <c r="Q63" i="1" s="1"/>
  <c r="I62" i="1"/>
  <c r="F62" i="1"/>
  <c r="L62" i="1" s="1"/>
  <c r="N62" i="1" s="1"/>
  <c r="Q62" i="1" s="1"/>
  <c r="I61" i="1"/>
  <c r="F61" i="1"/>
  <c r="L61" i="1" s="1"/>
  <c r="N61" i="1" s="1"/>
  <c r="Q61" i="1" s="1"/>
  <c r="I60" i="1"/>
  <c r="F60" i="1"/>
  <c r="L60" i="1" s="1"/>
  <c r="N60" i="1" s="1"/>
  <c r="Q60" i="1" s="1"/>
  <c r="N59" i="1"/>
  <c r="Q59" i="1" s="1"/>
  <c r="L59" i="1"/>
  <c r="I59" i="1"/>
  <c r="F59" i="1"/>
  <c r="L58" i="1"/>
  <c r="N58" i="1" s="1"/>
  <c r="Q58" i="1" s="1"/>
  <c r="I58" i="1"/>
  <c r="F58" i="1"/>
  <c r="I57" i="1"/>
  <c r="F57" i="1"/>
  <c r="L57" i="1" s="1"/>
  <c r="N57" i="1" s="1"/>
  <c r="Q57" i="1" s="1"/>
  <c r="I56" i="1"/>
  <c r="F56" i="1"/>
  <c r="L56" i="1" s="1"/>
  <c r="N56" i="1" s="1"/>
  <c r="Q56" i="1" s="1"/>
  <c r="I55" i="1"/>
  <c r="F55" i="1"/>
  <c r="L55" i="1" s="1"/>
  <c r="N55" i="1" s="1"/>
  <c r="Q55" i="1" s="1"/>
  <c r="I54" i="1"/>
  <c r="F54" i="1"/>
  <c r="L54" i="1" s="1"/>
  <c r="N54" i="1" s="1"/>
  <c r="Q54" i="1" s="1"/>
  <c r="I53" i="1"/>
  <c r="F53" i="1"/>
  <c r="L53" i="1" s="1"/>
  <c r="N53" i="1" s="1"/>
  <c r="Q53" i="1" s="1"/>
  <c r="L52" i="1"/>
  <c r="N52" i="1" s="1"/>
  <c r="Q52" i="1" s="1"/>
  <c r="I52" i="1"/>
  <c r="F52" i="1"/>
  <c r="I51" i="1"/>
  <c r="F51" i="1"/>
  <c r="L51" i="1" s="1"/>
  <c r="N51" i="1" s="1"/>
  <c r="Q51" i="1" s="1"/>
  <c r="I50" i="1"/>
  <c r="F50" i="1"/>
  <c r="L50" i="1" s="1"/>
  <c r="N50" i="1" s="1"/>
  <c r="Q50" i="1" s="1"/>
  <c r="I49" i="1"/>
  <c r="F49" i="1"/>
  <c r="L49" i="1" s="1"/>
  <c r="N49" i="1" s="1"/>
  <c r="Q49" i="1" s="1"/>
  <c r="I48" i="1"/>
  <c r="F48" i="1"/>
  <c r="L48" i="1" s="1"/>
  <c r="N48" i="1" s="1"/>
  <c r="Q48" i="1" s="1"/>
  <c r="N47" i="1"/>
  <c r="Q47" i="1" s="1"/>
  <c r="L47" i="1"/>
  <c r="I47" i="1"/>
  <c r="F47" i="1"/>
  <c r="L46" i="1"/>
  <c r="N46" i="1" s="1"/>
  <c r="Q46" i="1" s="1"/>
  <c r="I46" i="1"/>
  <c r="F46" i="1"/>
  <c r="I45" i="1"/>
  <c r="F45" i="1"/>
  <c r="L45" i="1" s="1"/>
  <c r="N45" i="1" s="1"/>
  <c r="Q45" i="1" s="1"/>
  <c r="I44" i="1"/>
  <c r="F44" i="1"/>
  <c r="L44" i="1" s="1"/>
  <c r="N44" i="1" s="1"/>
  <c r="Q44" i="1" s="1"/>
  <c r="I43" i="1"/>
  <c r="F43" i="1"/>
  <c r="L43" i="1" s="1"/>
  <c r="N43" i="1" s="1"/>
  <c r="Q43" i="1" s="1"/>
  <c r="I42" i="1"/>
  <c r="F42" i="1"/>
  <c r="L42" i="1" s="1"/>
  <c r="N42" i="1" s="1"/>
  <c r="Q42" i="1" s="1"/>
  <c r="I41" i="1"/>
  <c r="F41" i="1"/>
  <c r="L41" i="1" s="1"/>
  <c r="N41" i="1" s="1"/>
  <c r="Q41" i="1" s="1"/>
  <c r="L40" i="1"/>
  <c r="N40" i="1" s="1"/>
  <c r="Q40" i="1" s="1"/>
  <c r="I40" i="1"/>
  <c r="F40" i="1"/>
  <c r="I39" i="1"/>
  <c r="F39" i="1"/>
  <c r="L39" i="1" s="1"/>
  <c r="N39" i="1" s="1"/>
  <c r="Q39" i="1" s="1"/>
  <c r="I38" i="1"/>
  <c r="F38" i="1"/>
  <c r="L38" i="1" s="1"/>
  <c r="N38" i="1" s="1"/>
  <c r="Q38" i="1" s="1"/>
  <c r="I37" i="1"/>
  <c r="F37" i="1"/>
  <c r="L37" i="1" s="1"/>
  <c r="N37" i="1" s="1"/>
  <c r="Q37" i="1" s="1"/>
  <c r="I36" i="1"/>
  <c r="F36" i="1"/>
  <c r="L36" i="1" s="1"/>
  <c r="N36" i="1" s="1"/>
  <c r="Q36" i="1" s="1"/>
  <c r="N35" i="1"/>
  <c r="Q35" i="1" s="1"/>
  <c r="L35" i="1"/>
  <c r="I35" i="1"/>
  <c r="F35" i="1"/>
  <c r="L34" i="1"/>
  <c r="N34" i="1" s="1"/>
  <c r="Q34" i="1" s="1"/>
  <c r="I34" i="1"/>
  <c r="F34" i="1"/>
  <c r="I33" i="1"/>
  <c r="F33" i="1"/>
  <c r="L33" i="1" s="1"/>
  <c r="N33" i="1" s="1"/>
  <c r="Q33" i="1" s="1"/>
  <c r="I32" i="1"/>
  <c r="F32" i="1"/>
  <c r="L32" i="1" s="1"/>
  <c r="I31" i="1"/>
  <c r="F31" i="1"/>
  <c r="L31" i="1" s="1"/>
  <c r="N31" i="1" s="1"/>
  <c r="Q31" i="1" s="1"/>
  <c r="I30" i="1"/>
  <c r="F30" i="1"/>
  <c r="L30" i="1" s="1"/>
  <c r="N30" i="1" s="1"/>
  <c r="Q30" i="1" s="1"/>
  <c r="I29" i="1"/>
  <c r="F29" i="1"/>
  <c r="L29" i="1" s="1"/>
  <c r="N29" i="1" s="1"/>
  <c r="Q29" i="1" s="1"/>
  <c r="N28" i="1"/>
  <c r="Q28" i="1" s="1"/>
  <c r="L28" i="1"/>
  <c r="I28" i="1"/>
  <c r="F28" i="1"/>
  <c r="L27" i="1"/>
  <c r="N27" i="1" s="1"/>
  <c r="Q27" i="1" s="1"/>
  <c r="I27" i="1"/>
  <c r="F27" i="1"/>
  <c r="I26" i="1"/>
  <c r="F26" i="1"/>
  <c r="L26" i="1" s="1"/>
  <c r="N26" i="1" s="1"/>
  <c r="Q26" i="1" s="1"/>
  <c r="I25" i="1"/>
  <c r="F25" i="1"/>
  <c r="L25" i="1" s="1"/>
  <c r="N25" i="1" s="1"/>
  <c r="Q25" i="1" s="1"/>
  <c r="Q24" i="1"/>
  <c r="N24" i="1"/>
  <c r="I24" i="1"/>
  <c r="F24" i="1"/>
  <c r="N23" i="1"/>
  <c r="Q23" i="1" s="1"/>
  <c r="L23" i="1"/>
  <c r="I23" i="1"/>
  <c r="F23" i="1"/>
  <c r="L22" i="1"/>
  <c r="N22" i="1" s="1"/>
  <c r="Q22" i="1" s="1"/>
  <c r="I22" i="1"/>
  <c r="F22" i="1"/>
  <c r="I21" i="1"/>
  <c r="F21" i="1"/>
  <c r="L21" i="1" s="1"/>
  <c r="N21" i="1" s="1"/>
  <c r="Q21" i="1" s="1"/>
  <c r="I20" i="1"/>
  <c r="F20" i="1"/>
  <c r="L20" i="1" s="1"/>
  <c r="N20" i="1" s="1"/>
  <c r="Q20" i="1" s="1"/>
  <c r="I19" i="1"/>
  <c r="F19" i="1"/>
  <c r="L19" i="1" s="1"/>
  <c r="N19" i="1" s="1"/>
  <c r="Q19" i="1" s="1"/>
  <c r="I18" i="1"/>
  <c r="F18" i="1"/>
  <c r="L18" i="1" s="1"/>
  <c r="N18" i="1" s="1"/>
  <c r="Q18" i="1" s="1"/>
  <c r="I17" i="1"/>
  <c r="F17" i="1"/>
  <c r="L17" i="1" s="1"/>
  <c r="N17" i="1" s="1"/>
  <c r="Q17" i="1" s="1"/>
  <c r="L16" i="1"/>
  <c r="N16" i="1" s="1"/>
  <c r="Q16" i="1" s="1"/>
  <c r="I16" i="1"/>
  <c r="F16" i="1"/>
  <c r="I15" i="1"/>
  <c r="F15" i="1"/>
  <c r="L15" i="1" s="1"/>
  <c r="N15" i="1" s="1"/>
  <c r="Q15" i="1" s="1"/>
  <c r="I14" i="1"/>
  <c r="F14" i="1"/>
  <c r="L14" i="1" s="1"/>
  <c r="N14" i="1" s="1"/>
  <c r="Q14" i="1" s="1"/>
  <c r="Q13" i="1"/>
  <c r="I13" i="1"/>
  <c r="F13" i="1"/>
  <c r="L13" i="1" s="1"/>
  <c r="I12" i="1"/>
  <c r="F12" i="1"/>
  <c r="L12" i="1" s="1"/>
  <c r="N12" i="1" s="1"/>
  <c r="Q12" i="1" s="1"/>
  <c r="L11" i="1"/>
  <c r="N11" i="1" s="1"/>
  <c r="Q11" i="1" s="1"/>
  <c r="I11" i="1"/>
  <c r="F11" i="1"/>
  <c r="I10" i="1"/>
  <c r="F10" i="1"/>
  <c r="L10" i="1" s="1"/>
  <c r="N10" i="1" s="1"/>
  <c r="Q10" i="1" s="1"/>
  <c r="I9" i="1"/>
  <c r="F9" i="1"/>
  <c r="L9" i="1" s="1"/>
  <c r="N9" i="1" s="1"/>
  <c r="Q9" i="1" s="1"/>
  <c r="I8" i="1"/>
  <c r="F8" i="1"/>
  <c r="L8" i="1" s="1"/>
  <c r="N8" i="1" s="1"/>
  <c r="Q8" i="1" s="1"/>
  <c r="I7" i="1"/>
  <c r="F7" i="1"/>
  <c r="L7" i="1" s="1"/>
  <c r="N7" i="1" s="1"/>
  <c r="Q7" i="1" s="1"/>
  <c r="N6" i="1"/>
  <c r="Q6" i="1" s="1"/>
  <c r="L6" i="1"/>
  <c r="I6" i="1"/>
  <c r="F6" i="1"/>
  <c r="L5" i="1"/>
  <c r="N5" i="1" s="1"/>
  <c r="Q5" i="1" s="1"/>
  <c r="I5" i="1"/>
  <c r="F5" i="1"/>
  <c r="I4" i="1"/>
  <c r="F4" i="1"/>
  <c r="L4" i="1" s="1"/>
  <c r="N4" i="1" s="1"/>
  <c r="Q4" i="1" s="1"/>
  <c r="I3" i="1"/>
  <c r="F3" i="1"/>
  <c r="L3" i="1" s="1"/>
  <c r="N3" i="1" s="1"/>
  <c r="Q3" i="1" s="1"/>
  <c r="I2" i="1"/>
  <c r="F2" i="1"/>
  <c r="L2" i="1" s="1"/>
  <c r="N2" i="1" s="1"/>
  <c r="Q2" i="1" s="1"/>
  <c r="M32" i="1" l="1"/>
  <c r="N32" i="1" s="1"/>
  <c r="Q32" i="1" s="1"/>
  <c r="M107" i="1"/>
  <c r="N107" i="1"/>
</calcChain>
</file>

<file path=xl/sharedStrings.xml><?xml version="1.0" encoding="utf-8"?>
<sst xmlns="http://schemas.openxmlformats.org/spreadsheetml/2006/main" count="51" uniqueCount="49">
  <si>
    <t>Номер Участка</t>
  </si>
  <si>
    <t>номер линии</t>
  </si>
  <si>
    <t>ФИО Номер участка</t>
  </si>
  <si>
    <t>ДЕНЬ показания на 30.06.2023</t>
  </si>
  <si>
    <t>ДЕНЬ показания на 31.07.2023</t>
  </si>
  <si>
    <t>ДЕНЬ Расход Электричества (кВт.)</t>
  </si>
  <si>
    <t>НОЧЬ показания на 30.06.2023</t>
  </si>
  <si>
    <t>НОЧЬ показания на 31.07.2023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</si>
  <si>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</si>
  <si>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</si>
  <si>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</si>
  <si>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</si>
  <si>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Долг/переплата за предыдущие периоды</t>
  </si>
  <si>
    <t xml:space="preserve">Итого к оплате </t>
  </si>
  <si>
    <t>Оплата</t>
  </si>
  <si>
    <t>Комментарий</t>
  </si>
  <si>
    <t>Баланс на конец месяца</t>
  </si>
  <si>
    <t xml:space="preserve">недоплата за май и июнь. </t>
  </si>
  <si>
    <t>переплата в апреле</t>
  </si>
  <si>
    <t>переплата в мае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</si>
  <si>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переходит на август</t>
  </si>
  <si>
    <t>долг за январь, март, апрель, май</t>
  </si>
  <si>
    <t>долг за апрель</t>
  </si>
  <si>
    <t>недоплата за май</t>
  </si>
  <si>
    <t>долг за  май, июль</t>
  </si>
  <si>
    <t xml:space="preserve">переплата  3409 руб-1418 руб (апрель)= 1991 руб  - 1154 руб(май)= 837 руб  -515 руб(июнь)= 322 руб </t>
  </si>
  <si>
    <t>Путаница с показаниями.устранили в апреле. Оплачено до показаний 668 день 441 ночь + 4574 руб в депозит(возврат от другого СНТ). 761-668=93*6,73=625 руб к оплате (4574 руб-625 руб= 3949 руб - 625 руб (июнь)=3324 руб- 625 руб(июль)=2699 руб на август</t>
  </si>
  <si>
    <t>146/147</t>
  </si>
  <si>
    <t>150/154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</si>
  <si>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</si>
  <si>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</si>
  <si>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</si>
  <si>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</si>
  <si>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</t>
  </si>
  <si>
    <t>172-67</t>
  </si>
  <si>
    <t>172-71</t>
  </si>
  <si>
    <t>172-72</t>
  </si>
  <si>
    <t>172-77</t>
  </si>
  <si>
    <t>2/3</t>
  </si>
  <si>
    <t>29А</t>
  </si>
  <si>
    <t>39А</t>
  </si>
  <si>
    <t>48/49</t>
  </si>
  <si>
    <t>62 Н</t>
  </si>
  <si>
    <t>68/69</t>
  </si>
  <si>
    <t>86-А</t>
  </si>
  <si>
    <t>87/88</t>
  </si>
  <si>
    <t>депозит 500 руб- 13,5 (март)=486 руб-6,7 руб(апрель)=479 руб переходит на следующий месяц -26,9 руб (май) = 452 руб - 101 руб (июнь)= 351 руб - 108 руб (июль)=243 руб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</si>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</sst>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164" fontId="7" fillId="3" borderId="6" xfId="0" quotePrefix="1" applyNumberFormat="1" applyFont="1" applyFill="1" applyBorder="1" applyAlignment="1">
      <alignment horizontal="center"/>
    </xf>
    <xf numFmtId="0" fontId="0" fillId="0" borderId="5" xfId="0" applyBorder="1"/>
    <xf numFmtId="0" fontId="1" fillId="0" borderId="6" xfId="0" applyFont="1" applyBorder="1"/>
    <xf numFmtId="164" fontId="0" fillId="0" borderId="5" xfId="0" applyNumberFormat="1" applyBorder="1"/>
    <xf numFmtId="2" fontId="5" fillId="0" borderId="5" xfId="0" applyNumberFormat="1" applyFont="1" applyBorder="1" applyAlignment="1">
      <alignment horizontal="center" vertical="center"/>
    </xf>
    <xf numFmtId="0" fontId="0" fillId="0" borderId="1" xfId="0" applyBorder="1"/>
    <xf numFmtId="4" fontId="8" fillId="4" borderId="5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/>
    <xf numFmtId="1" fontId="3" fillId="0" borderId="5" xfId="0" applyNumberFormat="1" applyFont="1" applyBorder="1" applyAlignment="1">
      <alignment horizontal="center"/>
    </xf>
    <xf numFmtId="0" fontId="1" fillId="0" borderId="0" xfId="0" applyFont="1"/>
    <xf numFmtId="164" fontId="9" fillId="0" borderId="6" xfId="0" quotePrefix="1" applyNumberFormat="1" applyFont="1" applyBorder="1" applyAlignment="1">
      <alignment horizontal="center"/>
    </xf>
    <xf numFmtId="0" fontId="1" fillId="5" borderId="6" xfId="0" applyFont="1" applyFill="1" applyBorder="1"/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164" fontId="7" fillId="3" borderId="5" xfId="0" quotePrefix="1" applyNumberFormat="1" applyFont="1" applyFill="1" applyBorder="1" applyAlignment="1">
      <alignment horizontal="center"/>
    </xf>
    <xf numFmtId="49" fontId="1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2920-31F1-4E08-9AB5-62AEB7D0495F}">
  <dimension ref="A1:Q109"/>
  <sheetViews>
    <sheetView tabSelected="1" workbookViewId="0">
      <selection activeCell="AB30" sqref="AB30"/>
    </sheetView>
  </sheetViews>
  <sheetFormatPr defaultRowHeight="15" x14ac:dyDescent="0.25"/>
  <sheetData>
    <row r="1" spans="1:17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</row>
    <row r="2" spans="1:17" ht="15.75" x14ac:dyDescent="0.25">
      <c r="A2" s="13">
        <v>1</v>
      </c>
      <c r="B2" s="13">
        <v>6</v>
      </c>
      <c r="C2" s="14"/>
      <c r="D2" s="15">
        <v>114</v>
      </c>
      <c r="E2" s="15">
        <v>114</v>
      </c>
      <c r="F2" s="16">
        <f t="shared" ref="F2:F65" si="0">E2-D2</f>
        <v>0</v>
      </c>
      <c r="G2" s="15">
        <v>31</v>
      </c>
      <c r="H2" s="15">
        <v>31</v>
      </c>
      <c r="I2" s="16">
        <f t="shared" ref="I2:I65" si="1">H2-G2</f>
        <v>0</v>
      </c>
      <c r="J2" s="17">
        <v>6.73</v>
      </c>
      <c r="K2" s="17">
        <v>3.61</v>
      </c>
      <c r="L2" s="18">
        <f t="shared" ref="L2:L65" si="2">F2*J2+K2*I2</f>
        <v>0</v>
      </c>
      <c r="M2" s="18">
        <v>-3.2699999999999996</v>
      </c>
      <c r="N2" s="19">
        <f t="shared" ref="N2:N12" si="3">L2+M2</f>
        <v>-3.2699999999999996</v>
      </c>
      <c r="O2" s="20"/>
      <c r="P2" s="21"/>
      <c r="Q2" s="22">
        <f>N2-O2</f>
        <v>-3.2699999999999996</v>
      </c>
    </row>
    <row r="3" spans="1:17" ht="15.75" x14ac:dyDescent="0.25">
      <c r="A3" s="13">
        <v>4</v>
      </c>
      <c r="B3" s="13">
        <v>1</v>
      </c>
      <c r="C3" s="14"/>
      <c r="D3" s="15">
        <v>1</v>
      </c>
      <c r="E3" s="15">
        <v>1</v>
      </c>
      <c r="F3" s="16">
        <f t="shared" si="0"/>
        <v>0</v>
      </c>
      <c r="G3" s="15">
        <v>0</v>
      </c>
      <c r="H3" s="15">
        <v>0</v>
      </c>
      <c r="I3" s="16">
        <f t="shared" si="1"/>
        <v>0</v>
      </c>
      <c r="J3" s="17">
        <v>6.73</v>
      </c>
      <c r="K3" s="17">
        <v>3.61</v>
      </c>
      <c r="L3" s="18">
        <f t="shared" si="2"/>
        <v>0</v>
      </c>
      <c r="M3" s="18">
        <v>0</v>
      </c>
      <c r="N3" s="19">
        <f t="shared" si="3"/>
        <v>0</v>
      </c>
      <c r="O3" s="20"/>
      <c r="P3" s="21"/>
      <c r="Q3" s="22">
        <f t="shared" ref="Q3:Q66" si="4">N3-O3</f>
        <v>0</v>
      </c>
    </row>
    <row r="4" spans="1:17" ht="15.75" x14ac:dyDescent="0.25">
      <c r="A4" s="13">
        <v>5</v>
      </c>
      <c r="B4" s="13">
        <v>1</v>
      </c>
      <c r="C4" s="14"/>
      <c r="D4" s="15">
        <v>0</v>
      </c>
      <c r="E4" s="15">
        <v>0</v>
      </c>
      <c r="F4" s="16">
        <f t="shared" si="0"/>
        <v>0</v>
      </c>
      <c r="G4" s="15">
        <v>0</v>
      </c>
      <c r="H4" s="15">
        <v>0</v>
      </c>
      <c r="I4" s="16">
        <f t="shared" si="1"/>
        <v>0</v>
      </c>
      <c r="J4" s="17">
        <v>6.73</v>
      </c>
      <c r="K4" s="17">
        <v>3.61</v>
      </c>
      <c r="L4" s="18">
        <f t="shared" si="2"/>
        <v>0</v>
      </c>
      <c r="M4" s="18">
        <v>0</v>
      </c>
      <c r="N4" s="19">
        <f t="shared" si="3"/>
        <v>0</v>
      </c>
      <c r="O4" s="20"/>
      <c r="P4" s="21"/>
      <c r="Q4" s="22">
        <f t="shared" si="4"/>
        <v>0</v>
      </c>
    </row>
    <row r="5" spans="1:17" ht="15.75" x14ac:dyDescent="0.25">
      <c r="A5" s="13">
        <v>6</v>
      </c>
      <c r="B5" s="13">
        <v>1</v>
      </c>
      <c r="C5" s="14"/>
      <c r="D5" s="15">
        <v>307</v>
      </c>
      <c r="E5" s="15">
        <v>323</v>
      </c>
      <c r="F5" s="16">
        <f t="shared" si="0"/>
        <v>16</v>
      </c>
      <c r="G5" s="15">
        <v>0</v>
      </c>
      <c r="H5" s="15">
        <v>3</v>
      </c>
      <c r="I5" s="16">
        <f t="shared" si="1"/>
        <v>3</v>
      </c>
      <c r="J5" s="17">
        <v>6.73</v>
      </c>
      <c r="K5" s="17">
        <v>3.61</v>
      </c>
      <c r="L5" s="18">
        <f t="shared" si="2"/>
        <v>118.51</v>
      </c>
      <c r="M5" s="18">
        <v>0</v>
      </c>
      <c r="N5" s="19">
        <f t="shared" si="3"/>
        <v>118.51</v>
      </c>
      <c r="O5" s="20"/>
      <c r="P5" s="21"/>
      <c r="Q5" s="22">
        <f t="shared" si="4"/>
        <v>118.51</v>
      </c>
    </row>
    <row r="6" spans="1:17" ht="15.75" x14ac:dyDescent="0.25">
      <c r="A6" s="13">
        <v>7</v>
      </c>
      <c r="B6" s="13">
        <v>1</v>
      </c>
      <c r="C6" s="14"/>
      <c r="D6" s="15">
        <v>25</v>
      </c>
      <c r="E6" s="15">
        <v>25</v>
      </c>
      <c r="F6" s="16">
        <f t="shared" si="0"/>
        <v>0</v>
      </c>
      <c r="G6" s="16"/>
      <c r="H6" s="16"/>
      <c r="I6" s="16">
        <f t="shared" si="1"/>
        <v>0</v>
      </c>
      <c r="J6" s="23">
        <v>6</v>
      </c>
      <c r="K6" s="17">
        <v>3.61</v>
      </c>
      <c r="L6" s="18">
        <f t="shared" si="2"/>
        <v>0</v>
      </c>
      <c r="M6" s="18">
        <v>0</v>
      </c>
      <c r="N6" s="19">
        <f t="shared" si="3"/>
        <v>0</v>
      </c>
      <c r="O6" s="20"/>
      <c r="P6" s="21"/>
      <c r="Q6" s="22">
        <f t="shared" si="4"/>
        <v>0</v>
      </c>
    </row>
    <row r="7" spans="1:17" ht="15.75" x14ac:dyDescent="0.25">
      <c r="A7" s="13">
        <v>8</v>
      </c>
      <c r="B7" s="13">
        <v>1</v>
      </c>
      <c r="C7" s="14"/>
      <c r="D7" s="15">
        <v>3757</v>
      </c>
      <c r="E7" s="15">
        <v>4112</v>
      </c>
      <c r="F7" s="16">
        <f t="shared" si="0"/>
        <v>355</v>
      </c>
      <c r="G7" s="15">
        <v>5678</v>
      </c>
      <c r="H7" s="15">
        <v>5822</v>
      </c>
      <c r="I7" s="15">
        <f t="shared" si="1"/>
        <v>144</v>
      </c>
      <c r="J7" s="17">
        <v>6.73</v>
      </c>
      <c r="K7" s="17">
        <v>3.61</v>
      </c>
      <c r="L7" s="18">
        <f t="shared" si="2"/>
        <v>2908.9900000000002</v>
      </c>
      <c r="M7" s="18">
        <v>-5.0000000001091394E-2</v>
      </c>
      <c r="N7" s="19">
        <f t="shared" si="3"/>
        <v>2908.9399999999991</v>
      </c>
      <c r="O7" s="20">
        <v>2908.9</v>
      </c>
      <c r="P7" s="21"/>
      <c r="Q7" s="22">
        <f t="shared" si="4"/>
        <v>3.9999999999054126E-2</v>
      </c>
    </row>
    <row r="8" spans="1:17" ht="15.75" x14ac:dyDescent="0.25">
      <c r="A8" s="13">
        <v>9</v>
      </c>
      <c r="B8" s="13">
        <v>1</v>
      </c>
      <c r="C8" s="14"/>
      <c r="D8" s="15">
        <v>0</v>
      </c>
      <c r="E8" s="15">
        <v>0</v>
      </c>
      <c r="F8" s="16">
        <f t="shared" si="0"/>
        <v>0</v>
      </c>
      <c r="G8" s="15">
        <v>0</v>
      </c>
      <c r="H8" s="15">
        <v>0</v>
      </c>
      <c r="I8" s="16">
        <f t="shared" si="1"/>
        <v>0</v>
      </c>
      <c r="J8" s="17">
        <v>6.73</v>
      </c>
      <c r="K8" s="17">
        <v>3.61</v>
      </c>
      <c r="L8" s="18">
        <f t="shared" si="2"/>
        <v>0</v>
      </c>
      <c r="M8" s="18">
        <v>0</v>
      </c>
      <c r="N8" s="19">
        <f t="shared" si="3"/>
        <v>0</v>
      </c>
      <c r="O8" s="24"/>
      <c r="P8" s="21"/>
      <c r="Q8" s="22">
        <f t="shared" si="4"/>
        <v>0</v>
      </c>
    </row>
    <row r="9" spans="1:17" ht="15.75" x14ac:dyDescent="0.25">
      <c r="A9" s="13">
        <v>11</v>
      </c>
      <c r="B9" s="13">
        <v>1</v>
      </c>
      <c r="C9" s="14"/>
      <c r="D9" s="15">
        <v>16253</v>
      </c>
      <c r="E9" s="15">
        <v>16516</v>
      </c>
      <c r="F9" s="16">
        <f t="shared" si="0"/>
        <v>263</v>
      </c>
      <c r="G9" s="15">
        <v>6567</v>
      </c>
      <c r="H9" s="15">
        <v>6618</v>
      </c>
      <c r="I9" s="16">
        <f t="shared" si="1"/>
        <v>51</v>
      </c>
      <c r="J9" s="17">
        <v>6.73</v>
      </c>
      <c r="K9" s="17">
        <v>3.61</v>
      </c>
      <c r="L9" s="18">
        <f t="shared" si="2"/>
        <v>1954.1</v>
      </c>
      <c r="M9" s="18">
        <v>-3.999999999996362E-2</v>
      </c>
      <c r="N9" s="19">
        <f t="shared" si="3"/>
        <v>1954.06</v>
      </c>
      <c r="O9" s="25">
        <v>1954.1</v>
      </c>
      <c r="P9" s="21"/>
      <c r="Q9" s="22">
        <f t="shared" si="4"/>
        <v>-3.999999999996362E-2</v>
      </c>
    </row>
    <row r="10" spans="1:17" ht="15.75" x14ac:dyDescent="0.25">
      <c r="A10" s="13">
        <v>12</v>
      </c>
      <c r="B10" s="13">
        <v>1</v>
      </c>
      <c r="C10" s="14"/>
      <c r="D10" s="15">
        <v>218</v>
      </c>
      <c r="E10" s="15">
        <v>236</v>
      </c>
      <c r="F10" s="16">
        <f t="shared" si="0"/>
        <v>18</v>
      </c>
      <c r="G10" s="16"/>
      <c r="H10" s="16"/>
      <c r="I10" s="16">
        <f t="shared" si="1"/>
        <v>0</v>
      </c>
      <c r="J10" s="23">
        <v>6</v>
      </c>
      <c r="K10" s="17">
        <v>3.61</v>
      </c>
      <c r="L10" s="18">
        <f t="shared" si="2"/>
        <v>108</v>
      </c>
      <c r="M10" s="18">
        <v>0</v>
      </c>
      <c r="N10" s="19">
        <f t="shared" si="3"/>
        <v>108</v>
      </c>
      <c r="O10" s="20">
        <v>108</v>
      </c>
      <c r="P10" s="21"/>
      <c r="Q10" s="22">
        <f t="shared" si="4"/>
        <v>0</v>
      </c>
    </row>
    <row r="11" spans="1:17" ht="15.75" x14ac:dyDescent="0.25">
      <c r="A11" s="13">
        <v>15</v>
      </c>
      <c r="B11" s="13">
        <v>1</v>
      </c>
      <c r="C11" s="14"/>
      <c r="D11" s="15">
        <v>4938</v>
      </c>
      <c r="E11" s="15">
        <v>5041</v>
      </c>
      <c r="F11" s="16">
        <f t="shared" si="0"/>
        <v>103</v>
      </c>
      <c r="G11" s="15">
        <v>1828</v>
      </c>
      <c r="H11" s="15">
        <v>1871</v>
      </c>
      <c r="I11" s="16">
        <f t="shared" si="1"/>
        <v>43</v>
      </c>
      <c r="J11" s="17">
        <v>6.73</v>
      </c>
      <c r="K11" s="17">
        <v>3.61</v>
      </c>
      <c r="L11" s="18">
        <f t="shared" si="2"/>
        <v>848.42000000000007</v>
      </c>
      <c r="M11" s="18">
        <v>0</v>
      </c>
      <c r="N11" s="19">
        <f t="shared" si="3"/>
        <v>848.42000000000007</v>
      </c>
      <c r="O11" s="26">
        <v>849</v>
      </c>
      <c r="P11" s="21"/>
      <c r="Q11" s="22">
        <f t="shared" si="4"/>
        <v>-0.57999999999992724</v>
      </c>
    </row>
    <row r="12" spans="1:17" ht="15.75" x14ac:dyDescent="0.25">
      <c r="A12" s="13">
        <v>16</v>
      </c>
      <c r="B12" s="13">
        <v>1</v>
      </c>
      <c r="C12" s="14"/>
      <c r="D12" s="15">
        <v>17507</v>
      </c>
      <c r="E12" s="15">
        <v>18565</v>
      </c>
      <c r="F12" s="16">
        <f t="shared" si="0"/>
        <v>1058</v>
      </c>
      <c r="G12" s="15">
        <v>5550</v>
      </c>
      <c r="H12" s="15">
        <v>5785</v>
      </c>
      <c r="I12" s="16">
        <f t="shared" si="1"/>
        <v>235</v>
      </c>
      <c r="J12" s="17">
        <v>6.73</v>
      </c>
      <c r="K12" s="17">
        <v>3.61</v>
      </c>
      <c r="L12" s="18">
        <f t="shared" si="2"/>
        <v>7968.6900000000005</v>
      </c>
      <c r="M12" s="18">
        <v>-2.9999999999745341E-2</v>
      </c>
      <c r="N12" s="19">
        <f t="shared" si="3"/>
        <v>7968.6600000000008</v>
      </c>
      <c r="O12" s="26">
        <v>7969</v>
      </c>
      <c r="P12" s="21"/>
      <c r="Q12" s="22">
        <f t="shared" si="4"/>
        <v>-0.33999999999923602</v>
      </c>
    </row>
    <row r="13" spans="1:17" ht="15.75" x14ac:dyDescent="0.25">
      <c r="A13" s="13">
        <v>17</v>
      </c>
      <c r="B13" s="13">
        <v>1</v>
      </c>
      <c r="C13" s="14"/>
      <c r="D13" s="15">
        <v>1</v>
      </c>
      <c r="E13" s="15">
        <v>1</v>
      </c>
      <c r="F13" s="16">
        <f t="shared" si="0"/>
        <v>0</v>
      </c>
      <c r="G13" s="15">
        <v>0</v>
      </c>
      <c r="H13" s="15">
        <v>0</v>
      </c>
      <c r="I13" s="16">
        <f t="shared" si="1"/>
        <v>0</v>
      </c>
      <c r="J13" s="17">
        <v>6.73</v>
      </c>
      <c r="K13" s="17">
        <v>3.61</v>
      </c>
      <c r="L13" s="18">
        <f t="shared" si="2"/>
        <v>0</v>
      </c>
      <c r="M13" s="18">
        <v>0</v>
      </c>
      <c r="N13" s="19">
        <v>0</v>
      </c>
      <c r="O13" s="20"/>
      <c r="P13" s="21"/>
      <c r="Q13" s="22">
        <f t="shared" si="4"/>
        <v>0</v>
      </c>
    </row>
    <row r="14" spans="1:17" ht="15.75" x14ac:dyDescent="0.25">
      <c r="A14" s="13">
        <v>18</v>
      </c>
      <c r="B14" s="13">
        <v>1</v>
      </c>
      <c r="C14" s="14"/>
      <c r="D14" s="15">
        <v>9858</v>
      </c>
      <c r="E14" s="15">
        <v>10051</v>
      </c>
      <c r="F14" s="16">
        <f t="shared" si="0"/>
        <v>193</v>
      </c>
      <c r="G14" s="15">
        <v>6230</v>
      </c>
      <c r="H14" s="15">
        <v>6293</v>
      </c>
      <c r="I14" s="16">
        <f t="shared" si="1"/>
        <v>63</v>
      </c>
      <c r="J14" s="17">
        <v>6.73</v>
      </c>
      <c r="K14" s="17">
        <v>3.61</v>
      </c>
      <c r="L14" s="18">
        <f t="shared" si="2"/>
        <v>1526.3200000000002</v>
      </c>
      <c r="M14" s="18">
        <v>-36.929999999999836</v>
      </c>
      <c r="N14" s="19">
        <f t="shared" ref="N14:N77" si="5">L14+M14</f>
        <v>1489.3900000000003</v>
      </c>
      <c r="O14" s="27">
        <v>1502.52</v>
      </c>
      <c r="P14" s="21"/>
      <c r="Q14" s="22">
        <f t="shared" si="4"/>
        <v>-13.129999999999654</v>
      </c>
    </row>
    <row r="15" spans="1:17" ht="15.75" x14ac:dyDescent="0.25">
      <c r="A15" s="13">
        <v>19</v>
      </c>
      <c r="B15" s="13">
        <v>1</v>
      </c>
      <c r="C15" s="14"/>
      <c r="D15" s="15">
        <v>27833</v>
      </c>
      <c r="E15" s="15">
        <v>28227</v>
      </c>
      <c r="F15" s="16">
        <f t="shared" si="0"/>
        <v>394</v>
      </c>
      <c r="G15" s="15">
        <v>11920</v>
      </c>
      <c r="H15" s="15">
        <v>12001</v>
      </c>
      <c r="I15" s="16">
        <f t="shared" si="1"/>
        <v>81</v>
      </c>
      <c r="J15" s="17">
        <v>6.73</v>
      </c>
      <c r="K15" s="17">
        <v>3.61</v>
      </c>
      <c r="L15" s="18">
        <f t="shared" si="2"/>
        <v>2944.03</v>
      </c>
      <c r="M15" s="18">
        <v>-9.999999999308784E-3</v>
      </c>
      <c r="N15" s="19">
        <f t="shared" si="5"/>
        <v>2944.0200000000009</v>
      </c>
      <c r="O15" s="25">
        <v>2944</v>
      </c>
      <c r="P15" s="21"/>
      <c r="Q15" s="22">
        <f t="shared" si="4"/>
        <v>2.0000000000891305E-2</v>
      </c>
    </row>
    <row r="16" spans="1:17" ht="15.75" x14ac:dyDescent="0.25">
      <c r="A16" s="13">
        <v>20</v>
      </c>
      <c r="B16" s="13">
        <v>1</v>
      </c>
      <c r="C16" s="14"/>
      <c r="D16" s="15">
        <v>1328</v>
      </c>
      <c r="E16" s="15">
        <v>1350</v>
      </c>
      <c r="F16" s="16">
        <f t="shared" si="0"/>
        <v>22</v>
      </c>
      <c r="G16" s="15">
        <v>339</v>
      </c>
      <c r="H16" s="15">
        <v>351</v>
      </c>
      <c r="I16" s="15">
        <f t="shared" si="1"/>
        <v>12</v>
      </c>
      <c r="J16" s="17">
        <v>6.73</v>
      </c>
      <c r="K16" s="17">
        <v>3.61</v>
      </c>
      <c r="L16" s="18">
        <f t="shared" si="2"/>
        <v>191.38</v>
      </c>
      <c r="M16" s="18">
        <v>4.0000000000190994E-2</v>
      </c>
      <c r="N16" s="19">
        <f t="shared" si="5"/>
        <v>191.42000000000019</v>
      </c>
      <c r="O16" s="20"/>
      <c r="P16" s="21"/>
      <c r="Q16" s="22">
        <f t="shared" si="4"/>
        <v>191.42000000000019</v>
      </c>
    </row>
    <row r="17" spans="1:17" ht="15.75" x14ac:dyDescent="0.25">
      <c r="A17" s="13">
        <v>21</v>
      </c>
      <c r="B17" s="13">
        <v>1</v>
      </c>
      <c r="C17" s="14"/>
      <c r="D17" s="15">
        <v>10979</v>
      </c>
      <c r="E17" s="15">
        <v>11882</v>
      </c>
      <c r="F17" s="16">
        <f t="shared" si="0"/>
        <v>903</v>
      </c>
      <c r="G17" s="15">
        <v>4218</v>
      </c>
      <c r="H17" s="15">
        <v>4535</v>
      </c>
      <c r="I17" s="16">
        <f t="shared" si="1"/>
        <v>317</v>
      </c>
      <c r="J17" s="17">
        <v>6.73</v>
      </c>
      <c r="K17" s="17">
        <v>3.61</v>
      </c>
      <c r="L17" s="18">
        <f t="shared" si="2"/>
        <v>7221.56</v>
      </c>
      <c r="M17" s="18">
        <v>9.9999999997635314E-3</v>
      </c>
      <c r="N17" s="19">
        <f t="shared" si="5"/>
        <v>7221.57</v>
      </c>
      <c r="O17" s="25">
        <v>7221.6</v>
      </c>
      <c r="P17" s="21"/>
      <c r="Q17" s="22">
        <f t="shared" si="4"/>
        <v>-3.0000000000654836E-2</v>
      </c>
    </row>
    <row r="18" spans="1:17" ht="15.75" x14ac:dyDescent="0.25">
      <c r="A18" s="13">
        <v>22</v>
      </c>
      <c r="B18" s="13">
        <v>1</v>
      </c>
      <c r="C18" s="14"/>
      <c r="D18" s="15">
        <v>12306</v>
      </c>
      <c r="E18" s="15">
        <v>12571</v>
      </c>
      <c r="F18" s="16">
        <f t="shared" si="0"/>
        <v>265</v>
      </c>
      <c r="G18" s="15">
        <v>6867</v>
      </c>
      <c r="H18" s="15">
        <v>7042</v>
      </c>
      <c r="I18" s="16">
        <f t="shared" si="1"/>
        <v>175</v>
      </c>
      <c r="J18" s="17">
        <v>6.73</v>
      </c>
      <c r="K18" s="17">
        <v>3.61</v>
      </c>
      <c r="L18" s="18">
        <f t="shared" si="2"/>
        <v>2415.1999999999998</v>
      </c>
      <c r="M18" s="18">
        <v>1.999999999998181E-2</v>
      </c>
      <c r="N18" s="19">
        <f t="shared" si="5"/>
        <v>2415.2199999999998</v>
      </c>
      <c r="O18" s="20">
        <v>2415.1999999999998</v>
      </c>
      <c r="P18" s="21"/>
      <c r="Q18" s="22">
        <f t="shared" si="4"/>
        <v>1.999999999998181E-2</v>
      </c>
    </row>
    <row r="19" spans="1:17" ht="15.75" x14ac:dyDescent="0.25">
      <c r="A19" s="13">
        <v>23</v>
      </c>
      <c r="B19" s="13">
        <v>1</v>
      </c>
      <c r="C19" s="14"/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6">
        <f t="shared" si="1"/>
        <v>0</v>
      </c>
      <c r="J19" s="17">
        <v>6.73</v>
      </c>
      <c r="K19" s="17">
        <v>3.61</v>
      </c>
      <c r="L19" s="18">
        <f t="shared" si="2"/>
        <v>0</v>
      </c>
      <c r="M19" s="18">
        <v>0</v>
      </c>
      <c r="N19" s="19">
        <f t="shared" si="5"/>
        <v>0</v>
      </c>
      <c r="O19" s="20"/>
      <c r="P19" s="21"/>
      <c r="Q19" s="22">
        <f t="shared" si="4"/>
        <v>0</v>
      </c>
    </row>
    <row r="20" spans="1:17" ht="15.75" x14ac:dyDescent="0.25">
      <c r="A20" s="13">
        <v>26</v>
      </c>
      <c r="B20" s="13">
        <v>1</v>
      </c>
      <c r="C20" s="14"/>
      <c r="D20" s="15">
        <v>23058</v>
      </c>
      <c r="E20" s="15">
        <v>23608</v>
      </c>
      <c r="F20" s="16">
        <f t="shared" si="0"/>
        <v>550</v>
      </c>
      <c r="G20" s="15">
        <v>22563</v>
      </c>
      <c r="H20" s="15">
        <v>22710</v>
      </c>
      <c r="I20" s="16">
        <f t="shared" si="1"/>
        <v>147</v>
      </c>
      <c r="J20" s="17">
        <v>6.73</v>
      </c>
      <c r="K20" s="17">
        <v>3.61</v>
      </c>
      <c r="L20" s="18">
        <f t="shared" si="2"/>
        <v>4232.17</v>
      </c>
      <c r="M20" s="18">
        <v>-3.9999999999508873E-2</v>
      </c>
      <c r="N20" s="19">
        <f t="shared" si="5"/>
        <v>4232.130000000001</v>
      </c>
      <c r="O20" s="26">
        <v>4232.2</v>
      </c>
      <c r="P20" s="21"/>
      <c r="Q20" s="22">
        <f t="shared" si="4"/>
        <v>-6.9999999998799467E-2</v>
      </c>
    </row>
    <row r="21" spans="1:17" ht="15.75" x14ac:dyDescent="0.25">
      <c r="A21" s="13">
        <v>27</v>
      </c>
      <c r="B21" s="13">
        <v>1</v>
      </c>
      <c r="C21" s="14"/>
      <c r="D21" s="15">
        <v>17</v>
      </c>
      <c r="E21" s="15">
        <v>17</v>
      </c>
      <c r="F21" s="16">
        <f t="shared" si="0"/>
        <v>0</v>
      </c>
      <c r="G21" s="15">
        <v>0</v>
      </c>
      <c r="H21" s="15">
        <v>0</v>
      </c>
      <c r="I21" s="16">
        <f t="shared" si="1"/>
        <v>0</v>
      </c>
      <c r="J21" s="17">
        <v>6.73</v>
      </c>
      <c r="K21" s="17">
        <v>3.61</v>
      </c>
      <c r="L21" s="18">
        <f t="shared" si="2"/>
        <v>0</v>
      </c>
      <c r="M21" s="18">
        <v>0</v>
      </c>
      <c r="N21" s="19">
        <f t="shared" si="5"/>
        <v>0</v>
      </c>
      <c r="O21" s="20"/>
      <c r="P21" s="21"/>
      <c r="Q21" s="22">
        <f t="shared" si="4"/>
        <v>0</v>
      </c>
    </row>
    <row r="22" spans="1:17" ht="15.75" x14ac:dyDescent="0.25">
      <c r="A22" s="13">
        <v>28</v>
      </c>
      <c r="B22" s="13">
        <v>1</v>
      </c>
      <c r="C22" s="14"/>
      <c r="D22" s="15">
        <v>15485</v>
      </c>
      <c r="E22" s="15">
        <v>15752</v>
      </c>
      <c r="F22" s="16">
        <f t="shared" si="0"/>
        <v>267</v>
      </c>
      <c r="G22" s="15">
        <v>8258</v>
      </c>
      <c r="H22" s="15">
        <v>8392</v>
      </c>
      <c r="I22" s="15">
        <f t="shared" si="1"/>
        <v>134</v>
      </c>
      <c r="J22" s="17">
        <v>6.73</v>
      </c>
      <c r="K22" s="17">
        <v>3.61</v>
      </c>
      <c r="L22" s="18">
        <f t="shared" si="2"/>
        <v>2280.65</v>
      </c>
      <c r="M22" s="18">
        <v>1.999999999998181E-2</v>
      </c>
      <c r="N22" s="19">
        <f t="shared" si="5"/>
        <v>2280.67</v>
      </c>
      <c r="O22" s="25">
        <v>2280.6999999999998</v>
      </c>
      <c r="P22" s="21"/>
      <c r="Q22" s="22">
        <f t="shared" si="4"/>
        <v>-2.9999999999745341E-2</v>
      </c>
    </row>
    <row r="23" spans="1:17" ht="15.75" x14ac:dyDescent="0.25">
      <c r="A23" s="13">
        <v>29</v>
      </c>
      <c r="B23" s="13">
        <v>6</v>
      </c>
      <c r="C23" s="14"/>
      <c r="D23" s="15">
        <v>7257</v>
      </c>
      <c r="E23" s="15">
        <v>8158</v>
      </c>
      <c r="F23" s="16">
        <f t="shared" si="0"/>
        <v>901</v>
      </c>
      <c r="G23" s="15">
        <v>2676</v>
      </c>
      <c r="H23" s="15">
        <v>3023</v>
      </c>
      <c r="I23" s="16">
        <f t="shared" si="1"/>
        <v>347</v>
      </c>
      <c r="J23" s="17">
        <v>6.73</v>
      </c>
      <c r="K23" s="17">
        <v>3.61</v>
      </c>
      <c r="L23" s="18">
        <f t="shared" si="2"/>
        <v>7316.4000000000005</v>
      </c>
      <c r="M23" s="18">
        <v>3.0000000000654836E-2</v>
      </c>
      <c r="N23" s="19">
        <f t="shared" si="5"/>
        <v>7316.4300000000012</v>
      </c>
      <c r="O23" s="25">
        <v>7316.4</v>
      </c>
      <c r="P23" s="21"/>
      <c r="Q23" s="22">
        <f t="shared" si="4"/>
        <v>3.0000000001564331E-2</v>
      </c>
    </row>
    <row r="24" spans="1:17" ht="15.75" x14ac:dyDescent="0.25">
      <c r="A24" s="13">
        <v>32</v>
      </c>
      <c r="B24" s="13">
        <v>6</v>
      </c>
      <c r="C24" s="14"/>
      <c r="D24" s="15">
        <v>8253</v>
      </c>
      <c r="E24" s="15">
        <v>8502</v>
      </c>
      <c r="F24" s="16">
        <f t="shared" si="0"/>
        <v>249</v>
      </c>
      <c r="G24" s="15">
        <v>2611</v>
      </c>
      <c r="H24" s="15">
        <v>2668</v>
      </c>
      <c r="I24" s="16">
        <f t="shared" si="1"/>
        <v>57</v>
      </c>
      <c r="J24" s="17">
        <v>6.73</v>
      </c>
      <c r="K24" s="17">
        <v>3.61</v>
      </c>
      <c r="L24" s="18">
        <v>0</v>
      </c>
      <c r="M24" s="18">
        <v>0</v>
      </c>
      <c r="N24" s="19">
        <f t="shared" si="5"/>
        <v>0</v>
      </c>
      <c r="O24" s="20"/>
      <c r="P24" s="21" t="s">
        <v>17</v>
      </c>
      <c r="Q24" s="22">
        <f t="shared" si="4"/>
        <v>0</v>
      </c>
    </row>
    <row r="25" spans="1:17" ht="15.75" x14ac:dyDescent="0.25">
      <c r="A25" s="13">
        <v>34</v>
      </c>
      <c r="B25" s="13">
        <v>6</v>
      </c>
      <c r="C25" s="14"/>
      <c r="D25" s="15">
        <v>45946</v>
      </c>
      <c r="E25" s="15">
        <v>46099</v>
      </c>
      <c r="F25" s="16">
        <f t="shared" si="0"/>
        <v>153</v>
      </c>
      <c r="G25" s="16"/>
      <c r="H25" s="16"/>
      <c r="I25" s="16">
        <f t="shared" si="1"/>
        <v>0</v>
      </c>
      <c r="J25" s="23">
        <v>6</v>
      </c>
      <c r="K25" s="17">
        <v>3.61</v>
      </c>
      <c r="L25" s="18">
        <f t="shared" si="2"/>
        <v>918</v>
      </c>
      <c r="M25" s="18">
        <v>-60</v>
      </c>
      <c r="N25" s="19">
        <f t="shared" si="5"/>
        <v>858</v>
      </c>
      <c r="O25" s="24"/>
      <c r="P25" s="21" t="s">
        <v>18</v>
      </c>
      <c r="Q25" s="22">
        <f t="shared" si="4"/>
        <v>858</v>
      </c>
    </row>
    <row r="26" spans="1:17" ht="15.75" x14ac:dyDescent="0.25">
      <c r="A26" s="13">
        <v>35</v>
      </c>
      <c r="B26" s="13">
        <v>6</v>
      </c>
      <c r="C26" s="14"/>
      <c r="D26" s="15">
        <v>20544</v>
      </c>
      <c r="E26" s="15">
        <v>21000</v>
      </c>
      <c r="F26" s="16">
        <f t="shared" si="0"/>
        <v>456</v>
      </c>
      <c r="G26" s="15">
        <v>7047</v>
      </c>
      <c r="H26" s="15">
        <v>7165</v>
      </c>
      <c r="I26" s="16">
        <f t="shared" si="1"/>
        <v>118</v>
      </c>
      <c r="J26" s="17">
        <v>6.73</v>
      </c>
      <c r="K26" s="17">
        <v>3.61</v>
      </c>
      <c r="L26" s="18">
        <f t="shared" si="2"/>
        <v>3494.86</v>
      </c>
      <c r="M26" s="18">
        <v>-209.60999999999967</v>
      </c>
      <c r="N26" s="19">
        <f t="shared" si="5"/>
        <v>3285.2500000000005</v>
      </c>
      <c r="O26" s="25">
        <v>3332.36</v>
      </c>
      <c r="P26" s="21" t="s">
        <v>19</v>
      </c>
      <c r="Q26" s="22">
        <f t="shared" si="4"/>
        <v>-47.109999999999673</v>
      </c>
    </row>
    <row r="27" spans="1:17" ht="15.75" x14ac:dyDescent="0.25">
      <c r="A27" s="13">
        <v>36</v>
      </c>
      <c r="B27" s="13">
        <v>6</v>
      </c>
      <c r="C27" s="14"/>
      <c r="D27" s="15">
        <v>784</v>
      </c>
      <c r="E27" s="15">
        <v>834</v>
      </c>
      <c r="F27" s="16">
        <f t="shared" si="0"/>
        <v>50</v>
      </c>
      <c r="G27" s="15">
        <v>200</v>
      </c>
      <c r="H27" s="15">
        <v>215</v>
      </c>
      <c r="I27" s="16">
        <f t="shared" si="1"/>
        <v>15</v>
      </c>
      <c r="J27" s="17">
        <v>6.73</v>
      </c>
      <c r="K27" s="17">
        <v>3.61</v>
      </c>
      <c r="L27" s="18">
        <f t="shared" si="2"/>
        <v>390.65</v>
      </c>
      <c r="M27" s="18">
        <v>0</v>
      </c>
      <c r="N27" s="19">
        <f t="shared" si="5"/>
        <v>390.65</v>
      </c>
      <c r="O27" s="25">
        <v>390.7</v>
      </c>
      <c r="P27" s="21"/>
      <c r="Q27" s="22">
        <f t="shared" si="4"/>
        <v>-5.0000000000011369E-2</v>
      </c>
    </row>
    <row r="28" spans="1:17" ht="15.75" x14ac:dyDescent="0.25">
      <c r="A28" s="13">
        <v>37</v>
      </c>
      <c r="B28" s="13">
        <v>6</v>
      </c>
      <c r="C28" s="14"/>
      <c r="D28" s="15">
        <v>1390</v>
      </c>
      <c r="E28" s="15">
        <v>1459</v>
      </c>
      <c r="F28" s="16">
        <f t="shared" si="0"/>
        <v>69</v>
      </c>
      <c r="G28" s="15">
        <v>302</v>
      </c>
      <c r="H28" s="15">
        <v>318</v>
      </c>
      <c r="I28" s="16">
        <f t="shared" si="1"/>
        <v>16</v>
      </c>
      <c r="J28" s="17">
        <v>6.73</v>
      </c>
      <c r="K28" s="17">
        <v>3.61</v>
      </c>
      <c r="L28" s="18">
        <f t="shared" si="2"/>
        <v>522.13</v>
      </c>
      <c r="M28" s="18">
        <v>-0.37000000000000455</v>
      </c>
      <c r="N28" s="19">
        <f t="shared" si="5"/>
        <v>521.76</v>
      </c>
      <c r="O28" s="25">
        <v>522</v>
      </c>
      <c r="P28" s="21"/>
      <c r="Q28" s="22">
        <f t="shared" si="4"/>
        <v>-0.24000000000000909</v>
      </c>
    </row>
    <row r="29" spans="1:17" ht="15.75" x14ac:dyDescent="0.25">
      <c r="A29" s="13">
        <v>38</v>
      </c>
      <c r="B29" s="13">
        <v>6</v>
      </c>
      <c r="C29" s="14"/>
      <c r="D29" s="15">
        <v>0</v>
      </c>
      <c r="E29" s="15">
        <v>0</v>
      </c>
      <c r="F29" s="16">
        <f t="shared" si="0"/>
        <v>0</v>
      </c>
      <c r="G29" s="15">
        <v>0</v>
      </c>
      <c r="H29" s="15">
        <v>0</v>
      </c>
      <c r="I29" s="16">
        <f t="shared" si="1"/>
        <v>0</v>
      </c>
      <c r="J29" s="17">
        <v>6.73</v>
      </c>
      <c r="K29" s="17">
        <v>3.61</v>
      </c>
      <c r="L29" s="18">
        <f t="shared" si="2"/>
        <v>0</v>
      </c>
      <c r="M29" s="18">
        <v>0</v>
      </c>
      <c r="N29" s="19">
        <f t="shared" si="5"/>
        <v>0</v>
      </c>
      <c r="O29" s="20"/>
      <c r="P29" s="21"/>
      <c r="Q29" s="22">
        <f t="shared" si="4"/>
        <v>0</v>
      </c>
    </row>
    <row r="30" spans="1:17" ht="15.75" x14ac:dyDescent="0.25">
      <c r="A30" s="13">
        <v>39</v>
      </c>
      <c r="B30" s="13">
        <v>6</v>
      </c>
      <c r="C30" s="14"/>
      <c r="D30" s="15">
        <v>14776</v>
      </c>
      <c r="E30" s="15">
        <v>15107</v>
      </c>
      <c r="F30" s="16">
        <f t="shared" si="0"/>
        <v>331</v>
      </c>
      <c r="G30" s="15">
        <v>7529</v>
      </c>
      <c r="H30" s="15">
        <v>7599</v>
      </c>
      <c r="I30" s="16">
        <f t="shared" si="1"/>
        <v>70</v>
      </c>
      <c r="J30" s="17">
        <v>6.73</v>
      </c>
      <c r="K30" s="17">
        <v>3.61</v>
      </c>
      <c r="L30" s="18">
        <f t="shared" si="2"/>
        <v>2480.33</v>
      </c>
      <c r="M30" s="18">
        <v>665.13000000000056</v>
      </c>
      <c r="N30" s="19">
        <f t="shared" si="5"/>
        <v>3145.4600000000005</v>
      </c>
      <c r="O30" s="25">
        <v>3146</v>
      </c>
      <c r="P30" s="21"/>
      <c r="Q30" s="22">
        <f t="shared" si="4"/>
        <v>-0.53999999999950887</v>
      </c>
    </row>
    <row r="31" spans="1:17" ht="15.75" x14ac:dyDescent="0.25">
      <c r="A31" s="13">
        <v>40</v>
      </c>
      <c r="B31" s="13">
        <v>6</v>
      </c>
      <c r="C31" s="14"/>
      <c r="D31" s="15">
        <v>13088</v>
      </c>
      <c r="E31" s="15">
        <v>13088</v>
      </c>
      <c r="F31" s="16">
        <f t="shared" si="0"/>
        <v>0</v>
      </c>
      <c r="G31" s="16"/>
      <c r="H31" s="16"/>
      <c r="I31" s="16">
        <f t="shared" si="1"/>
        <v>0</v>
      </c>
      <c r="J31" s="23">
        <v>6</v>
      </c>
      <c r="K31" s="17">
        <v>3.61</v>
      </c>
      <c r="L31" s="18">
        <f t="shared" si="2"/>
        <v>0</v>
      </c>
      <c r="M31" s="18">
        <v>0</v>
      </c>
      <c r="N31" s="19">
        <f t="shared" si="5"/>
        <v>0</v>
      </c>
      <c r="O31" s="20"/>
      <c r="P31" s="21"/>
      <c r="Q31" s="22">
        <f t="shared" si="4"/>
        <v>0</v>
      </c>
    </row>
    <row r="32" spans="1:17" ht="15.75" x14ac:dyDescent="0.25">
      <c r="A32" s="13">
        <v>44</v>
      </c>
      <c r="B32" s="13">
        <v>5</v>
      </c>
      <c r="C32" s="14"/>
      <c r="D32" s="15">
        <v>3048</v>
      </c>
      <c r="E32" s="15">
        <v>3117</v>
      </c>
      <c r="F32" s="16">
        <f t="shared" si="0"/>
        <v>69</v>
      </c>
      <c r="G32" s="15"/>
      <c r="H32" s="15"/>
      <c r="I32" s="15">
        <f t="shared" si="1"/>
        <v>0</v>
      </c>
      <c r="J32" s="17">
        <v>6</v>
      </c>
      <c r="K32" s="17">
        <v>3.61</v>
      </c>
      <c r="L32" s="18">
        <f t="shared" si="2"/>
        <v>414</v>
      </c>
      <c r="M32" s="18">
        <f>-L32</f>
        <v>-414</v>
      </c>
      <c r="N32" s="19">
        <f t="shared" si="5"/>
        <v>0</v>
      </c>
      <c r="O32" s="20"/>
      <c r="P32" s="21" t="s">
        <v>20</v>
      </c>
      <c r="Q32" s="22">
        <f t="shared" si="4"/>
        <v>0</v>
      </c>
    </row>
    <row r="33" spans="1:17" ht="15.75" x14ac:dyDescent="0.25">
      <c r="A33" s="13">
        <v>45</v>
      </c>
      <c r="B33" s="13">
        <v>5</v>
      </c>
      <c r="C33" s="14"/>
      <c r="D33" s="15">
        <v>6278</v>
      </c>
      <c r="E33" s="15">
        <v>6540</v>
      </c>
      <c r="F33" s="16">
        <f t="shared" si="0"/>
        <v>262</v>
      </c>
      <c r="G33" s="15"/>
      <c r="H33" s="15"/>
      <c r="I33" s="16">
        <f t="shared" si="1"/>
        <v>0</v>
      </c>
      <c r="J33" s="23">
        <v>6</v>
      </c>
      <c r="K33" s="17">
        <v>3.61</v>
      </c>
      <c r="L33" s="18">
        <f t="shared" si="2"/>
        <v>1572</v>
      </c>
      <c r="M33" s="18">
        <v>-288</v>
      </c>
      <c r="N33" s="19">
        <f t="shared" si="5"/>
        <v>1284</v>
      </c>
      <c r="O33" s="26">
        <v>1110</v>
      </c>
      <c r="P33" s="21"/>
      <c r="Q33" s="22">
        <f t="shared" si="4"/>
        <v>174</v>
      </c>
    </row>
    <row r="34" spans="1:17" ht="15.75" x14ac:dyDescent="0.25">
      <c r="A34" s="13">
        <v>51</v>
      </c>
      <c r="B34" s="13">
        <v>2</v>
      </c>
      <c r="C34" s="14"/>
      <c r="D34" s="15">
        <v>6</v>
      </c>
      <c r="E34" s="15">
        <v>6</v>
      </c>
      <c r="F34" s="16">
        <f t="shared" si="0"/>
        <v>0</v>
      </c>
      <c r="G34" s="15">
        <v>1</v>
      </c>
      <c r="H34" s="15">
        <v>1</v>
      </c>
      <c r="I34" s="16">
        <f t="shared" si="1"/>
        <v>0</v>
      </c>
      <c r="J34" s="17">
        <v>6.73</v>
      </c>
      <c r="K34" s="17">
        <v>3.61</v>
      </c>
      <c r="L34" s="18">
        <f t="shared" si="2"/>
        <v>0</v>
      </c>
      <c r="M34" s="18">
        <v>0</v>
      </c>
      <c r="N34" s="19">
        <f t="shared" si="5"/>
        <v>0</v>
      </c>
      <c r="O34" s="20"/>
      <c r="P34" s="21"/>
      <c r="Q34" s="22">
        <f t="shared" si="4"/>
        <v>0</v>
      </c>
    </row>
    <row r="35" spans="1:17" ht="15.75" x14ac:dyDescent="0.25">
      <c r="A35" s="13">
        <v>52</v>
      </c>
      <c r="B35" s="13">
        <v>2</v>
      </c>
      <c r="C35" s="14"/>
      <c r="D35" s="15">
        <v>551</v>
      </c>
      <c r="E35" s="15">
        <v>624</v>
      </c>
      <c r="F35" s="16">
        <f t="shared" si="0"/>
        <v>73</v>
      </c>
      <c r="G35" s="15">
        <v>241</v>
      </c>
      <c r="H35" s="15">
        <v>252</v>
      </c>
      <c r="I35" s="16">
        <f t="shared" si="1"/>
        <v>11</v>
      </c>
      <c r="J35" s="17">
        <v>6.73</v>
      </c>
      <c r="K35" s="17">
        <v>3.61</v>
      </c>
      <c r="L35" s="18">
        <f t="shared" si="2"/>
        <v>531</v>
      </c>
      <c r="M35" s="18">
        <v>528.86</v>
      </c>
      <c r="N35" s="19">
        <f t="shared" si="5"/>
        <v>1059.8600000000001</v>
      </c>
      <c r="O35" s="26">
        <v>1060</v>
      </c>
      <c r="P35" s="21"/>
      <c r="Q35" s="22">
        <f t="shared" si="4"/>
        <v>-0.13999999999987267</v>
      </c>
    </row>
    <row r="36" spans="1:17" ht="15.75" x14ac:dyDescent="0.25">
      <c r="A36" s="13">
        <v>53</v>
      </c>
      <c r="B36" s="13">
        <v>2</v>
      </c>
      <c r="C36" s="14"/>
      <c r="D36" s="15">
        <v>0</v>
      </c>
      <c r="E36" s="15">
        <v>0</v>
      </c>
      <c r="F36" s="16">
        <f t="shared" si="0"/>
        <v>0</v>
      </c>
      <c r="G36" s="28">
        <v>1</v>
      </c>
      <c r="H36" s="28">
        <v>1</v>
      </c>
      <c r="I36" s="16">
        <f t="shared" si="1"/>
        <v>0</v>
      </c>
      <c r="J36" s="17">
        <v>6.73</v>
      </c>
      <c r="K36" s="17">
        <v>3.61</v>
      </c>
      <c r="L36" s="18">
        <f t="shared" si="2"/>
        <v>0</v>
      </c>
      <c r="M36" s="18">
        <v>0</v>
      </c>
      <c r="N36" s="19">
        <f t="shared" si="5"/>
        <v>0</v>
      </c>
      <c r="O36" s="24"/>
      <c r="P36" s="21"/>
      <c r="Q36" s="22">
        <f t="shared" si="4"/>
        <v>0</v>
      </c>
    </row>
    <row r="37" spans="1:17" ht="15.75" x14ac:dyDescent="0.25">
      <c r="A37" s="13">
        <v>54</v>
      </c>
      <c r="B37" s="13">
        <v>2</v>
      </c>
      <c r="C37" s="14"/>
      <c r="D37" s="15">
        <v>2794</v>
      </c>
      <c r="E37" s="15">
        <v>3005</v>
      </c>
      <c r="F37" s="16">
        <f t="shared" si="0"/>
        <v>211</v>
      </c>
      <c r="G37" s="15">
        <v>1229</v>
      </c>
      <c r="H37" s="15">
        <v>1337</v>
      </c>
      <c r="I37" s="15">
        <f t="shared" si="1"/>
        <v>108</v>
      </c>
      <c r="J37" s="17">
        <v>6.73</v>
      </c>
      <c r="K37" s="17">
        <v>3.61</v>
      </c>
      <c r="L37" s="18">
        <f t="shared" si="2"/>
        <v>1809.9100000000003</v>
      </c>
      <c r="M37" s="18">
        <v>604.91</v>
      </c>
      <c r="N37" s="19">
        <f t="shared" si="5"/>
        <v>2414.8200000000002</v>
      </c>
      <c r="O37" s="24"/>
      <c r="P37" s="21" t="s">
        <v>21</v>
      </c>
      <c r="Q37" s="22">
        <f t="shared" si="4"/>
        <v>2414.8200000000002</v>
      </c>
    </row>
    <row r="38" spans="1:17" ht="15.75" x14ac:dyDescent="0.25">
      <c r="A38" s="13">
        <v>55</v>
      </c>
      <c r="B38" s="13">
        <v>2</v>
      </c>
      <c r="C38" s="14"/>
      <c r="D38" s="15">
        <v>292</v>
      </c>
      <c r="E38" s="15">
        <v>292</v>
      </c>
      <c r="F38" s="16">
        <f t="shared" si="0"/>
        <v>0</v>
      </c>
      <c r="G38" s="15"/>
      <c r="H38" s="15"/>
      <c r="I38" s="16">
        <f t="shared" si="1"/>
        <v>0</v>
      </c>
      <c r="J38" s="23">
        <v>6</v>
      </c>
      <c r="K38" s="17">
        <v>3.61</v>
      </c>
      <c r="L38" s="18">
        <f t="shared" si="2"/>
        <v>0</v>
      </c>
      <c r="M38" s="18">
        <v>0</v>
      </c>
      <c r="N38" s="19">
        <f t="shared" si="5"/>
        <v>0</v>
      </c>
      <c r="O38" s="20"/>
      <c r="P38" s="21"/>
      <c r="Q38" s="22">
        <f t="shared" si="4"/>
        <v>0</v>
      </c>
    </row>
    <row r="39" spans="1:17" ht="15.75" x14ac:dyDescent="0.25">
      <c r="A39" s="13">
        <v>56</v>
      </c>
      <c r="B39" s="13">
        <v>2</v>
      </c>
      <c r="C39" s="14"/>
      <c r="D39" s="15">
        <v>4</v>
      </c>
      <c r="E39" s="15">
        <v>4</v>
      </c>
      <c r="F39" s="16">
        <f t="shared" si="0"/>
        <v>0</v>
      </c>
      <c r="G39" s="15">
        <v>0</v>
      </c>
      <c r="H39" s="15">
        <v>0</v>
      </c>
      <c r="I39" s="16">
        <f t="shared" si="1"/>
        <v>0</v>
      </c>
      <c r="J39" s="17">
        <v>6.73</v>
      </c>
      <c r="K39" s="17">
        <v>3.61</v>
      </c>
      <c r="L39" s="18">
        <f t="shared" si="2"/>
        <v>0</v>
      </c>
      <c r="M39" s="18">
        <v>0</v>
      </c>
      <c r="N39" s="19">
        <f t="shared" si="5"/>
        <v>0</v>
      </c>
      <c r="O39" s="24"/>
      <c r="P39" s="21"/>
      <c r="Q39" s="22">
        <f t="shared" si="4"/>
        <v>0</v>
      </c>
    </row>
    <row r="40" spans="1:17" ht="15.75" x14ac:dyDescent="0.25">
      <c r="A40" s="13">
        <v>58</v>
      </c>
      <c r="B40" s="13">
        <v>2</v>
      </c>
      <c r="C40" s="14"/>
      <c r="D40" s="15">
        <v>3709</v>
      </c>
      <c r="E40" s="15">
        <v>3975</v>
      </c>
      <c r="F40" s="16">
        <f t="shared" si="0"/>
        <v>266</v>
      </c>
      <c r="G40" s="15">
        <v>1941</v>
      </c>
      <c r="H40" s="15">
        <v>2332</v>
      </c>
      <c r="I40" s="16">
        <f t="shared" si="1"/>
        <v>391</v>
      </c>
      <c r="J40" s="17">
        <v>6.73</v>
      </c>
      <c r="K40" s="17">
        <v>3.61</v>
      </c>
      <c r="L40" s="18">
        <f t="shared" si="2"/>
        <v>3201.69</v>
      </c>
      <c r="M40" s="18">
        <v>-0.51999999999998181</v>
      </c>
      <c r="N40" s="19">
        <f t="shared" si="5"/>
        <v>3201.17</v>
      </c>
      <c r="O40" s="26">
        <v>3201</v>
      </c>
      <c r="P40" s="21"/>
      <c r="Q40" s="22">
        <f t="shared" si="4"/>
        <v>0.17000000000007276</v>
      </c>
    </row>
    <row r="41" spans="1:17" ht="15.75" x14ac:dyDescent="0.25">
      <c r="A41" s="13">
        <v>62</v>
      </c>
      <c r="B41" s="13">
        <v>3</v>
      </c>
      <c r="C41" s="14"/>
      <c r="D41" s="15">
        <v>27269</v>
      </c>
      <c r="E41" s="15">
        <v>28138</v>
      </c>
      <c r="F41" s="16">
        <f t="shared" si="0"/>
        <v>869</v>
      </c>
      <c r="G41" s="15">
        <v>11585</v>
      </c>
      <c r="H41" s="15">
        <v>11781</v>
      </c>
      <c r="I41" s="15">
        <f t="shared" si="1"/>
        <v>196</v>
      </c>
      <c r="J41" s="17">
        <v>6.73</v>
      </c>
      <c r="K41" s="17">
        <v>3.61</v>
      </c>
      <c r="L41" s="18">
        <f t="shared" si="2"/>
        <v>6555.93</v>
      </c>
      <c r="M41" s="18">
        <v>0.8500000000003638</v>
      </c>
      <c r="N41" s="19">
        <f t="shared" si="5"/>
        <v>6556.7800000000007</v>
      </c>
      <c r="O41" s="26">
        <v>6556.8</v>
      </c>
      <c r="P41" s="21"/>
      <c r="Q41" s="22">
        <f t="shared" si="4"/>
        <v>-1.9999999999527063E-2</v>
      </c>
    </row>
    <row r="42" spans="1:17" ht="15.75" x14ac:dyDescent="0.25">
      <c r="A42" s="13">
        <v>64</v>
      </c>
      <c r="B42" s="13">
        <v>3</v>
      </c>
      <c r="C42" s="14"/>
      <c r="D42" s="15">
        <v>2736</v>
      </c>
      <c r="E42" s="15">
        <v>2977</v>
      </c>
      <c r="F42" s="16">
        <f t="shared" si="0"/>
        <v>241</v>
      </c>
      <c r="G42" s="15">
        <v>1082</v>
      </c>
      <c r="H42" s="15">
        <v>1157</v>
      </c>
      <c r="I42" s="15">
        <f t="shared" si="1"/>
        <v>75</v>
      </c>
      <c r="J42" s="17">
        <v>6.73</v>
      </c>
      <c r="K42" s="17">
        <v>3.61</v>
      </c>
      <c r="L42" s="18">
        <f t="shared" si="2"/>
        <v>1892.68</v>
      </c>
      <c r="M42" s="18">
        <v>-9.9999999988540367E-3</v>
      </c>
      <c r="N42" s="19">
        <f t="shared" si="5"/>
        <v>1892.6700000000012</v>
      </c>
      <c r="O42" s="26">
        <v>1892.7</v>
      </c>
      <c r="P42" s="21"/>
      <c r="Q42" s="22">
        <f t="shared" si="4"/>
        <v>-2.9999999998835847E-2</v>
      </c>
    </row>
    <row r="43" spans="1:17" ht="15.75" x14ac:dyDescent="0.25">
      <c r="A43" s="13">
        <v>70</v>
      </c>
      <c r="B43" s="13"/>
      <c r="C43" s="14"/>
      <c r="D43" s="15">
        <v>1</v>
      </c>
      <c r="E43" s="15">
        <v>1</v>
      </c>
      <c r="F43" s="16">
        <f t="shared" si="0"/>
        <v>0</v>
      </c>
      <c r="G43" s="16">
        <v>0</v>
      </c>
      <c r="H43" s="16">
        <v>0</v>
      </c>
      <c r="I43" s="16">
        <f t="shared" si="1"/>
        <v>0</v>
      </c>
      <c r="J43" s="17">
        <v>6.73</v>
      </c>
      <c r="K43" s="17">
        <v>3.61</v>
      </c>
      <c r="L43" s="18">
        <f t="shared" si="2"/>
        <v>0</v>
      </c>
      <c r="M43" s="18">
        <v>6</v>
      </c>
      <c r="N43" s="19">
        <f t="shared" si="5"/>
        <v>6</v>
      </c>
      <c r="O43" s="26">
        <v>500</v>
      </c>
      <c r="P43" s="21" t="s">
        <v>22</v>
      </c>
      <c r="Q43" s="22">
        <f t="shared" si="4"/>
        <v>-494</v>
      </c>
    </row>
    <row r="44" spans="1:17" ht="15.75" x14ac:dyDescent="0.25">
      <c r="A44" s="13">
        <v>71</v>
      </c>
      <c r="B44" s="13">
        <v>2</v>
      </c>
      <c r="C44" s="14"/>
      <c r="D44" s="15">
        <v>36054</v>
      </c>
      <c r="E44" s="15">
        <v>36357</v>
      </c>
      <c r="F44" s="16">
        <f t="shared" si="0"/>
        <v>303</v>
      </c>
      <c r="G44" s="15">
        <v>18084</v>
      </c>
      <c r="H44" s="15">
        <v>18162</v>
      </c>
      <c r="I44" s="15">
        <f t="shared" si="1"/>
        <v>78</v>
      </c>
      <c r="J44" s="17">
        <v>6.73</v>
      </c>
      <c r="K44" s="17">
        <v>3.61</v>
      </c>
      <c r="L44" s="18">
        <f t="shared" si="2"/>
        <v>2320.77</v>
      </c>
      <c r="M44" s="18">
        <v>3526.2600000000007</v>
      </c>
      <c r="N44" s="19">
        <f t="shared" si="5"/>
        <v>5847.0300000000007</v>
      </c>
      <c r="O44" s="26">
        <v>5847.1</v>
      </c>
      <c r="P44" s="21"/>
      <c r="Q44" s="22">
        <f t="shared" si="4"/>
        <v>-6.9999999999708962E-2</v>
      </c>
    </row>
    <row r="45" spans="1:17" ht="15.75" x14ac:dyDescent="0.25">
      <c r="A45" s="13">
        <v>72</v>
      </c>
      <c r="B45" s="13">
        <v>2</v>
      </c>
      <c r="C45" s="14"/>
      <c r="D45" s="15">
        <v>34808</v>
      </c>
      <c r="E45" s="15">
        <v>35207</v>
      </c>
      <c r="F45" s="16">
        <f t="shared" si="0"/>
        <v>399</v>
      </c>
      <c r="G45" s="15">
        <v>22286</v>
      </c>
      <c r="H45" s="15">
        <v>22420</v>
      </c>
      <c r="I45" s="16">
        <f t="shared" si="1"/>
        <v>134</v>
      </c>
      <c r="J45" s="17">
        <v>6.73</v>
      </c>
      <c r="K45" s="17">
        <v>3.61</v>
      </c>
      <c r="L45" s="18">
        <f t="shared" si="2"/>
        <v>3169.01</v>
      </c>
      <c r="M45" s="18">
        <v>-8.8499999999994543</v>
      </c>
      <c r="N45" s="19">
        <f t="shared" si="5"/>
        <v>3160.1600000000008</v>
      </c>
      <c r="O45" s="26">
        <v>3161</v>
      </c>
      <c r="P45" s="21" t="s">
        <v>23</v>
      </c>
      <c r="Q45" s="22">
        <f t="shared" si="4"/>
        <v>-0.83999999999923602</v>
      </c>
    </row>
    <row r="46" spans="1:17" ht="15.75" x14ac:dyDescent="0.25">
      <c r="A46" s="13">
        <v>74</v>
      </c>
      <c r="B46" s="13">
        <v>2</v>
      </c>
      <c r="C46" s="14"/>
      <c r="D46" s="15">
        <v>0</v>
      </c>
      <c r="E46" s="15">
        <v>0</v>
      </c>
      <c r="F46" s="16">
        <f t="shared" si="0"/>
        <v>0</v>
      </c>
      <c r="G46" s="15">
        <v>0</v>
      </c>
      <c r="H46" s="15">
        <v>0</v>
      </c>
      <c r="I46" s="16">
        <f t="shared" si="1"/>
        <v>0</v>
      </c>
      <c r="J46" s="17">
        <v>6.73</v>
      </c>
      <c r="K46" s="17">
        <v>3.61</v>
      </c>
      <c r="L46" s="18">
        <f t="shared" si="2"/>
        <v>0</v>
      </c>
      <c r="M46" s="18">
        <v>0</v>
      </c>
      <c r="N46" s="19">
        <f t="shared" si="5"/>
        <v>0</v>
      </c>
      <c r="O46" s="24"/>
      <c r="P46" s="21"/>
      <c r="Q46" s="22">
        <f t="shared" si="4"/>
        <v>0</v>
      </c>
    </row>
    <row r="47" spans="1:17" ht="15.75" x14ac:dyDescent="0.25">
      <c r="A47" s="13">
        <v>78</v>
      </c>
      <c r="B47" s="13">
        <v>6</v>
      </c>
      <c r="C47" s="14"/>
      <c r="D47" s="15">
        <v>95</v>
      </c>
      <c r="E47" s="15">
        <v>95</v>
      </c>
      <c r="F47" s="16">
        <f t="shared" si="0"/>
        <v>0</v>
      </c>
      <c r="G47" s="16"/>
      <c r="H47" s="16"/>
      <c r="I47" s="16">
        <f t="shared" si="1"/>
        <v>0</v>
      </c>
      <c r="J47" s="23">
        <v>6</v>
      </c>
      <c r="K47" s="17">
        <v>3.61</v>
      </c>
      <c r="L47" s="18">
        <f t="shared" si="2"/>
        <v>0</v>
      </c>
      <c r="M47" s="18">
        <v>0</v>
      </c>
      <c r="N47" s="19">
        <f t="shared" si="5"/>
        <v>0</v>
      </c>
      <c r="O47" s="20"/>
      <c r="P47" s="21"/>
      <c r="Q47" s="22">
        <f t="shared" si="4"/>
        <v>0</v>
      </c>
    </row>
    <row r="48" spans="1:17" ht="15.75" x14ac:dyDescent="0.25">
      <c r="A48" s="13">
        <v>79</v>
      </c>
      <c r="B48" s="13">
        <v>6</v>
      </c>
      <c r="C48" s="14"/>
      <c r="D48" s="15">
        <v>117</v>
      </c>
      <c r="E48" s="15">
        <v>117</v>
      </c>
      <c r="F48" s="16">
        <f t="shared" si="0"/>
        <v>0</v>
      </c>
      <c r="G48" s="16"/>
      <c r="H48" s="16"/>
      <c r="I48" s="16">
        <f t="shared" si="1"/>
        <v>0</v>
      </c>
      <c r="J48" s="23">
        <v>6</v>
      </c>
      <c r="K48" s="17">
        <v>3.61</v>
      </c>
      <c r="L48" s="18">
        <f t="shared" si="2"/>
        <v>0</v>
      </c>
      <c r="M48" s="18">
        <v>0</v>
      </c>
      <c r="N48" s="19">
        <f t="shared" si="5"/>
        <v>0</v>
      </c>
      <c r="O48" s="24"/>
      <c r="P48" s="21"/>
      <c r="Q48" s="22">
        <f t="shared" si="4"/>
        <v>0</v>
      </c>
    </row>
    <row r="49" spans="1:17" ht="15.75" x14ac:dyDescent="0.25">
      <c r="A49" s="13">
        <v>80</v>
      </c>
      <c r="B49" s="13">
        <v>6</v>
      </c>
      <c r="C49" s="14"/>
      <c r="D49" s="15">
        <v>2586</v>
      </c>
      <c r="E49" s="15">
        <v>2718</v>
      </c>
      <c r="F49" s="16">
        <f t="shared" si="0"/>
        <v>132</v>
      </c>
      <c r="G49" s="15"/>
      <c r="H49" s="15"/>
      <c r="I49" s="16">
        <f t="shared" si="1"/>
        <v>0</v>
      </c>
      <c r="J49" s="23">
        <v>6</v>
      </c>
      <c r="K49" s="17">
        <v>3.61</v>
      </c>
      <c r="L49" s="18">
        <f t="shared" si="2"/>
        <v>792</v>
      </c>
      <c r="M49" s="18">
        <v>0</v>
      </c>
      <c r="N49" s="19">
        <f t="shared" si="5"/>
        <v>792</v>
      </c>
      <c r="O49" s="26">
        <v>792</v>
      </c>
      <c r="P49" s="21"/>
      <c r="Q49" s="22">
        <f t="shared" si="4"/>
        <v>0</v>
      </c>
    </row>
    <row r="50" spans="1:17" ht="15.75" x14ac:dyDescent="0.25">
      <c r="A50" s="13">
        <v>85</v>
      </c>
      <c r="B50" s="13">
        <v>3</v>
      </c>
      <c r="C50" s="14"/>
      <c r="D50" s="15">
        <v>5</v>
      </c>
      <c r="E50" s="15">
        <v>5</v>
      </c>
      <c r="F50" s="16">
        <f t="shared" si="0"/>
        <v>0</v>
      </c>
      <c r="G50" s="15">
        <v>0</v>
      </c>
      <c r="H50" s="15">
        <v>0</v>
      </c>
      <c r="I50" s="16">
        <f t="shared" si="1"/>
        <v>0</v>
      </c>
      <c r="J50" s="17">
        <v>6.73</v>
      </c>
      <c r="K50" s="17">
        <v>3.61</v>
      </c>
      <c r="L50" s="18">
        <f t="shared" si="2"/>
        <v>0</v>
      </c>
      <c r="M50" s="18">
        <v>0</v>
      </c>
      <c r="N50" s="19">
        <f t="shared" si="5"/>
        <v>0</v>
      </c>
      <c r="O50" s="20"/>
      <c r="P50" s="21"/>
      <c r="Q50" s="22">
        <f t="shared" si="4"/>
        <v>0</v>
      </c>
    </row>
    <row r="51" spans="1:17" ht="15.75" x14ac:dyDescent="0.25">
      <c r="A51" s="13">
        <v>86</v>
      </c>
      <c r="B51" s="13">
        <v>3</v>
      </c>
      <c r="C51" s="14"/>
      <c r="D51" s="15">
        <v>10356</v>
      </c>
      <c r="E51" s="15">
        <v>10619</v>
      </c>
      <c r="F51" s="16">
        <f t="shared" si="0"/>
        <v>263</v>
      </c>
      <c r="G51" s="15">
        <v>5207</v>
      </c>
      <c r="H51" s="15">
        <v>5302</v>
      </c>
      <c r="I51" s="16">
        <f t="shared" si="1"/>
        <v>95</v>
      </c>
      <c r="J51" s="17">
        <v>6.73</v>
      </c>
      <c r="K51" s="17">
        <v>3.61</v>
      </c>
      <c r="L51" s="18">
        <f t="shared" si="2"/>
        <v>2112.94</v>
      </c>
      <c r="M51" s="18">
        <v>-1.9999999999754436E-2</v>
      </c>
      <c r="N51" s="19">
        <f t="shared" si="5"/>
        <v>2112.92</v>
      </c>
      <c r="O51" s="26">
        <v>2112.9</v>
      </c>
      <c r="P51" s="21"/>
      <c r="Q51" s="22">
        <f t="shared" si="4"/>
        <v>1.999999999998181E-2</v>
      </c>
    </row>
    <row r="52" spans="1:17" ht="15.75" x14ac:dyDescent="0.25">
      <c r="A52" s="13">
        <v>89</v>
      </c>
      <c r="B52" s="13">
        <v>3</v>
      </c>
      <c r="C52" s="14"/>
      <c r="D52" s="15">
        <v>64</v>
      </c>
      <c r="E52" s="15">
        <v>64</v>
      </c>
      <c r="F52" s="16">
        <f t="shared" si="0"/>
        <v>0</v>
      </c>
      <c r="G52" s="15">
        <v>0</v>
      </c>
      <c r="H52" s="15">
        <v>0</v>
      </c>
      <c r="I52" s="16">
        <f t="shared" si="1"/>
        <v>0</v>
      </c>
      <c r="J52" s="17">
        <v>6.73</v>
      </c>
      <c r="K52" s="17">
        <v>3.61</v>
      </c>
      <c r="L52" s="18">
        <f t="shared" si="2"/>
        <v>0</v>
      </c>
      <c r="M52" s="18">
        <v>0</v>
      </c>
      <c r="N52" s="19">
        <f t="shared" si="5"/>
        <v>0</v>
      </c>
      <c r="O52" s="20"/>
      <c r="P52" s="21"/>
      <c r="Q52" s="22">
        <f t="shared" si="4"/>
        <v>0</v>
      </c>
    </row>
    <row r="53" spans="1:17" ht="15.75" x14ac:dyDescent="0.25">
      <c r="A53" s="13">
        <v>90</v>
      </c>
      <c r="B53" s="13">
        <v>3</v>
      </c>
      <c r="C53" s="14"/>
      <c r="D53" s="15">
        <v>12449</v>
      </c>
      <c r="E53" s="15">
        <v>12613</v>
      </c>
      <c r="F53" s="16">
        <f t="shared" si="0"/>
        <v>164</v>
      </c>
      <c r="G53" s="15">
        <v>5814</v>
      </c>
      <c r="H53" s="15">
        <v>5884</v>
      </c>
      <c r="I53" s="16">
        <f t="shared" si="1"/>
        <v>70</v>
      </c>
      <c r="J53" s="17">
        <v>6.73</v>
      </c>
      <c r="K53" s="17">
        <v>3.61</v>
      </c>
      <c r="L53" s="18">
        <f t="shared" si="2"/>
        <v>1356.42</v>
      </c>
      <c r="M53" s="18">
        <v>1.0000000000445652E-2</v>
      </c>
      <c r="N53" s="19">
        <f t="shared" si="5"/>
        <v>1356.4300000000005</v>
      </c>
      <c r="O53" s="25">
        <v>1356.4</v>
      </c>
      <c r="P53" s="21"/>
      <c r="Q53" s="22">
        <f t="shared" si="4"/>
        <v>3.0000000000427463E-2</v>
      </c>
    </row>
    <row r="54" spans="1:17" ht="15.75" x14ac:dyDescent="0.25">
      <c r="A54" s="13">
        <v>93</v>
      </c>
      <c r="B54" s="13"/>
      <c r="C54" s="14"/>
      <c r="D54" s="15">
        <v>0</v>
      </c>
      <c r="E54" s="15">
        <v>0</v>
      </c>
      <c r="F54" s="16">
        <f t="shared" si="0"/>
        <v>0</v>
      </c>
      <c r="G54" s="15"/>
      <c r="H54" s="15"/>
      <c r="I54" s="16">
        <f t="shared" si="1"/>
        <v>0</v>
      </c>
      <c r="J54" s="17">
        <v>6</v>
      </c>
      <c r="K54" s="17">
        <v>3.61</v>
      </c>
      <c r="L54" s="18">
        <f t="shared" si="2"/>
        <v>0</v>
      </c>
      <c r="M54" s="18">
        <v>0</v>
      </c>
      <c r="N54" s="19">
        <f t="shared" si="5"/>
        <v>0</v>
      </c>
      <c r="O54" s="20"/>
      <c r="P54" s="21"/>
      <c r="Q54" s="22">
        <f t="shared" si="4"/>
        <v>0</v>
      </c>
    </row>
    <row r="55" spans="1:17" ht="15.75" x14ac:dyDescent="0.25">
      <c r="A55" s="13">
        <v>95</v>
      </c>
      <c r="B55" s="13">
        <v>6</v>
      </c>
      <c r="C55" s="14"/>
      <c r="D55" s="15">
        <v>349</v>
      </c>
      <c r="E55" s="15">
        <v>349</v>
      </c>
      <c r="F55" s="16">
        <f t="shared" si="0"/>
        <v>0</v>
      </c>
      <c r="G55" s="15">
        <v>57</v>
      </c>
      <c r="H55" s="15">
        <v>57</v>
      </c>
      <c r="I55" s="16">
        <f t="shared" si="1"/>
        <v>0</v>
      </c>
      <c r="J55" s="17">
        <v>6.73</v>
      </c>
      <c r="K55" s="17">
        <v>3.61</v>
      </c>
      <c r="L55" s="18">
        <f t="shared" si="2"/>
        <v>0</v>
      </c>
      <c r="M55" s="18">
        <v>0</v>
      </c>
      <c r="N55" s="19">
        <f t="shared" si="5"/>
        <v>0</v>
      </c>
      <c r="O55" s="20"/>
      <c r="P55" s="21"/>
      <c r="Q55" s="22">
        <f t="shared" si="4"/>
        <v>0</v>
      </c>
    </row>
    <row r="56" spans="1:17" ht="15.75" x14ac:dyDescent="0.25">
      <c r="A56" s="13">
        <v>99</v>
      </c>
      <c r="B56" s="13">
        <v>6</v>
      </c>
      <c r="C56" s="14"/>
      <c r="D56" s="15">
        <v>7638</v>
      </c>
      <c r="E56" s="15">
        <v>8054</v>
      </c>
      <c r="F56" s="16">
        <f t="shared" si="0"/>
        <v>416</v>
      </c>
      <c r="G56" s="15">
        <v>4721</v>
      </c>
      <c r="H56" s="15">
        <v>4849</v>
      </c>
      <c r="I56" s="16">
        <f t="shared" si="1"/>
        <v>128</v>
      </c>
      <c r="J56" s="17">
        <v>6.73</v>
      </c>
      <c r="K56" s="17">
        <v>3.61</v>
      </c>
      <c r="L56" s="18">
        <f t="shared" si="2"/>
        <v>3261.76</v>
      </c>
      <c r="M56" s="18">
        <v>0</v>
      </c>
      <c r="N56" s="19">
        <f t="shared" si="5"/>
        <v>3261.76</v>
      </c>
      <c r="O56" s="25">
        <v>3261.8</v>
      </c>
      <c r="P56" s="21"/>
      <c r="Q56" s="22">
        <f t="shared" si="4"/>
        <v>-3.999999999996362E-2</v>
      </c>
    </row>
    <row r="57" spans="1:17" ht="15.75" x14ac:dyDescent="0.25">
      <c r="A57" s="13">
        <v>102</v>
      </c>
      <c r="B57" s="13">
        <v>6</v>
      </c>
      <c r="C57" s="14"/>
      <c r="D57" s="15">
        <v>0</v>
      </c>
      <c r="E57" s="15">
        <v>0</v>
      </c>
      <c r="F57" s="16">
        <f t="shared" si="0"/>
        <v>0</v>
      </c>
      <c r="G57" s="15">
        <v>0</v>
      </c>
      <c r="H57" s="15">
        <v>0</v>
      </c>
      <c r="I57" s="16">
        <f t="shared" si="1"/>
        <v>0</v>
      </c>
      <c r="J57" s="17">
        <v>6.73</v>
      </c>
      <c r="K57" s="17">
        <v>3.61</v>
      </c>
      <c r="L57" s="18">
        <f t="shared" si="2"/>
        <v>0</v>
      </c>
      <c r="M57" s="18">
        <v>0</v>
      </c>
      <c r="N57" s="19">
        <f t="shared" si="5"/>
        <v>0</v>
      </c>
      <c r="O57" s="20"/>
      <c r="P57" s="21"/>
      <c r="Q57" s="22">
        <f t="shared" si="4"/>
        <v>0</v>
      </c>
    </row>
    <row r="58" spans="1:17" ht="15.75" x14ac:dyDescent="0.25">
      <c r="A58" s="13">
        <v>107</v>
      </c>
      <c r="B58" s="13">
        <v>1</v>
      </c>
      <c r="C58" s="14"/>
      <c r="D58" s="15">
        <v>4</v>
      </c>
      <c r="E58" s="15">
        <v>4</v>
      </c>
      <c r="F58" s="16">
        <f t="shared" si="0"/>
        <v>0</v>
      </c>
      <c r="G58" s="16"/>
      <c r="H58" s="16"/>
      <c r="I58" s="16">
        <f t="shared" si="1"/>
        <v>0</v>
      </c>
      <c r="J58" s="23">
        <v>6</v>
      </c>
      <c r="K58" s="17">
        <v>3.61</v>
      </c>
      <c r="L58" s="18">
        <f t="shared" si="2"/>
        <v>0</v>
      </c>
      <c r="M58" s="18">
        <v>0</v>
      </c>
      <c r="N58" s="19">
        <f t="shared" si="5"/>
        <v>0</v>
      </c>
      <c r="O58" s="20"/>
      <c r="P58" s="21"/>
      <c r="Q58" s="22">
        <f t="shared" si="4"/>
        <v>0</v>
      </c>
    </row>
    <row r="59" spans="1:17" ht="15.75" x14ac:dyDescent="0.25">
      <c r="A59" s="13">
        <v>110</v>
      </c>
      <c r="B59" s="13">
        <v>4</v>
      </c>
      <c r="C59" s="14"/>
      <c r="D59" s="15">
        <v>8637</v>
      </c>
      <c r="E59" s="15">
        <v>8822</v>
      </c>
      <c r="F59" s="16">
        <f t="shared" si="0"/>
        <v>185</v>
      </c>
      <c r="G59" s="15">
        <v>1940</v>
      </c>
      <c r="H59" s="15">
        <v>1972</v>
      </c>
      <c r="I59" s="16">
        <f t="shared" si="1"/>
        <v>32</v>
      </c>
      <c r="J59" s="17">
        <v>6.73</v>
      </c>
      <c r="K59" s="17">
        <v>3.61</v>
      </c>
      <c r="L59" s="18">
        <f t="shared" si="2"/>
        <v>1360.5700000000002</v>
      </c>
      <c r="M59" s="18">
        <v>0</v>
      </c>
      <c r="N59" s="19">
        <f t="shared" si="5"/>
        <v>1360.5700000000002</v>
      </c>
      <c r="O59" s="22">
        <v>1360.5700000000002</v>
      </c>
      <c r="P59" s="26">
        <v>5568</v>
      </c>
      <c r="Q59" s="22">
        <f t="shared" si="4"/>
        <v>0</v>
      </c>
    </row>
    <row r="60" spans="1:17" ht="15.75" x14ac:dyDescent="0.25">
      <c r="A60" s="13">
        <v>115</v>
      </c>
      <c r="B60" s="13">
        <v>6</v>
      </c>
      <c r="C60" s="14"/>
      <c r="D60" s="15">
        <v>8520</v>
      </c>
      <c r="E60" s="15">
        <v>8639</v>
      </c>
      <c r="F60" s="16">
        <f t="shared" si="0"/>
        <v>119</v>
      </c>
      <c r="G60" s="15">
        <v>4643</v>
      </c>
      <c r="H60" s="15">
        <v>4695</v>
      </c>
      <c r="I60" s="15">
        <f t="shared" si="1"/>
        <v>52</v>
      </c>
      <c r="J60" s="17">
        <v>6.73</v>
      </c>
      <c r="K60" s="17">
        <v>3.61</v>
      </c>
      <c r="L60" s="18">
        <f t="shared" si="2"/>
        <v>988.59</v>
      </c>
      <c r="M60" s="18">
        <v>0</v>
      </c>
      <c r="N60" s="19">
        <f t="shared" si="5"/>
        <v>988.59</v>
      </c>
      <c r="O60" s="26">
        <v>1000</v>
      </c>
      <c r="P60" s="21"/>
      <c r="Q60" s="22">
        <f t="shared" si="4"/>
        <v>-11.409999999999968</v>
      </c>
    </row>
    <row r="61" spans="1:17" ht="15.75" x14ac:dyDescent="0.25">
      <c r="A61" s="13">
        <v>116</v>
      </c>
      <c r="B61" s="13">
        <v>6</v>
      </c>
      <c r="C61" s="14"/>
      <c r="D61" s="15">
        <v>209</v>
      </c>
      <c r="E61" s="15">
        <v>247</v>
      </c>
      <c r="F61" s="16">
        <f t="shared" si="0"/>
        <v>38</v>
      </c>
      <c r="G61" s="15">
        <v>46</v>
      </c>
      <c r="H61" s="15">
        <v>48</v>
      </c>
      <c r="I61" s="16">
        <f t="shared" si="1"/>
        <v>2</v>
      </c>
      <c r="J61" s="17">
        <v>6.73</v>
      </c>
      <c r="K61" s="17">
        <v>3.61</v>
      </c>
      <c r="L61" s="18">
        <f t="shared" si="2"/>
        <v>262.96000000000004</v>
      </c>
      <c r="M61" s="18">
        <v>-0.36999999999989086</v>
      </c>
      <c r="N61" s="19">
        <f t="shared" si="5"/>
        <v>262.59000000000015</v>
      </c>
      <c r="O61" s="26">
        <v>263</v>
      </c>
      <c r="P61" s="21"/>
      <c r="Q61" s="22">
        <f t="shared" si="4"/>
        <v>-0.40999999999985448</v>
      </c>
    </row>
    <row r="62" spans="1:17" ht="15.75" x14ac:dyDescent="0.25">
      <c r="A62" s="13">
        <v>117</v>
      </c>
      <c r="B62" s="13">
        <v>6</v>
      </c>
      <c r="C62" s="14"/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6">
        <f t="shared" si="1"/>
        <v>0</v>
      </c>
      <c r="J62" s="17">
        <v>6.73</v>
      </c>
      <c r="K62" s="17">
        <v>3.61</v>
      </c>
      <c r="L62" s="18">
        <f t="shared" si="2"/>
        <v>0</v>
      </c>
      <c r="M62" s="18">
        <v>0</v>
      </c>
      <c r="N62" s="19">
        <f t="shared" si="5"/>
        <v>0</v>
      </c>
      <c r="O62" s="20"/>
      <c r="P62" s="21"/>
      <c r="Q62" s="22">
        <f t="shared" si="4"/>
        <v>0</v>
      </c>
    </row>
    <row r="63" spans="1:17" ht="15.75" x14ac:dyDescent="0.25">
      <c r="A63" s="13">
        <v>118</v>
      </c>
      <c r="B63" s="13">
        <v>6</v>
      </c>
      <c r="C63" s="14"/>
      <c r="D63" s="15">
        <v>178</v>
      </c>
      <c r="E63" s="15">
        <v>187</v>
      </c>
      <c r="F63" s="16">
        <f t="shared" si="0"/>
        <v>9</v>
      </c>
      <c r="G63" s="15">
        <v>6</v>
      </c>
      <c r="H63" s="15">
        <v>6</v>
      </c>
      <c r="I63" s="15">
        <f t="shared" si="1"/>
        <v>0</v>
      </c>
      <c r="J63" s="17">
        <v>6.73</v>
      </c>
      <c r="K63" s="17">
        <v>3.61</v>
      </c>
      <c r="L63" s="18">
        <f t="shared" si="2"/>
        <v>60.570000000000007</v>
      </c>
      <c r="M63" s="18">
        <v>2.0000000000003126E-2</v>
      </c>
      <c r="N63" s="19">
        <f t="shared" si="5"/>
        <v>60.590000000000011</v>
      </c>
      <c r="O63" s="26">
        <v>60.6</v>
      </c>
      <c r="P63" s="21"/>
      <c r="Q63" s="22">
        <f t="shared" si="4"/>
        <v>-9.9999999999909051E-3</v>
      </c>
    </row>
    <row r="64" spans="1:17" ht="15.75" x14ac:dyDescent="0.25">
      <c r="A64" s="13">
        <v>120</v>
      </c>
      <c r="B64" s="13">
        <v>3</v>
      </c>
      <c r="C64" s="14"/>
      <c r="D64" s="15">
        <v>7928</v>
      </c>
      <c r="E64" s="15">
        <v>7942</v>
      </c>
      <c r="F64" s="16">
        <f t="shared" si="0"/>
        <v>14</v>
      </c>
      <c r="G64" s="15"/>
      <c r="H64" s="15"/>
      <c r="I64" s="15">
        <f t="shared" si="1"/>
        <v>0</v>
      </c>
      <c r="J64" s="23">
        <v>6</v>
      </c>
      <c r="K64" s="17">
        <v>3.61</v>
      </c>
      <c r="L64" s="18">
        <f t="shared" si="2"/>
        <v>84</v>
      </c>
      <c r="M64" s="18">
        <v>0</v>
      </c>
      <c r="N64" s="19">
        <f t="shared" si="5"/>
        <v>84</v>
      </c>
      <c r="O64" s="20"/>
      <c r="P64" s="21"/>
      <c r="Q64" s="22">
        <f t="shared" si="4"/>
        <v>84</v>
      </c>
    </row>
    <row r="65" spans="1:17" ht="15.75" x14ac:dyDescent="0.25">
      <c r="A65" s="13">
        <v>123</v>
      </c>
      <c r="B65" s="13">
        <v>3</v>
      </c>
      <c r="C65" s="14"/>
      <c r="D65" s="15">
        <v>3</v>
      </c>
      <c r="E65" s="15">
        <v>3</v>
      </c>
      <c r="F65" s="16">
        <f t="shared" si="0"/>
        <v>0</v>
      </c>
      <c r="G65" s="15">
        <v>2</v>
      </c>
      <c r="H65" s="15">
        <v>2</v>
      </c>
      <c r="I65" s="16">
        <f t="shared" si="1"/>
        <v>0</v>
      </c>
      <c r="J65" s="23">
        <v>6</v>
      </c>
      <c r="K65" s="17">
        <v>3.61</v>
      </c>
      <c r="L65" s="18">
        <f t="shared" si="2"/>
        <v>0</v>
      </c>
      <c r="M65" s="18">
        <v>0</v>
      </c>
      <c r="N65" s="19">
        <f t="shared" si="5"/>
        <v>0</v>
      </c>
      <c r="O65" s="20"/>
      <c r="P65" s="21"/>
      <c r="Q65" s="22">
        <f t="shared" si="4"/>
        <v>0</v>
      </c>
    </row>
    <row r="66" spans="1:17" ht="15.75" x14ac:dyDescent="0.25">
      <c r="A66" s="13">
        <v>124</v>
      </c>
      <c r="B66" s="13">
        <v>6</v>
      </c>
      <c r="C66" s="14"/>
      <c r="D66" s="15">
        <v>137</v>
      </c>
      <c r="E66" s="15">
        <v>137</v>
      </c>
      <c r="F66" s="16">
        <f t="shared" ref="F66:F109" si="6">E66-D66</f>
        <v>0</v>
      </c>
      <c r="G66" s="15">
        <v>1</v>
      </c>
      <c r="H66" s="15">
        <v>1</v>
      </c>
      <c r="I66" s="16">
        <f t="shared" ref="I66:I109" si="7">H66-G66</f>
        <v>0</v>
      </c>
      <c r="J66" s="17">
        <v>6.73</v>
      </c>
      <c r="K66" s="17">
        <v>3.61</v>
      </c>
      <c r="L66" s="18">
        <f t="shared" ref="L66:L88" si="8">F66*J66+K66*I66</f>
        <v>0</v>
      </c>
      <c r="M66" s="18">
        <v>0</v>
      </c>
      <c r="N66" s="19">
        <f t="shared" si="5"/>
        <v>0</v>
      </c>
      <c r="O66" s="20"/>
      <c r="P66" s="29"/>
      <c r="Q66" s="22">
        <f t="shared" si="4"/>
        <v>0</v>
      </c>
    </row>
    <row r="67" spans="1:17" ht="15.75" x14ac:dyDescent="0.25">
      <c r="A67" s="13">
        <v>125</v>
      </c>
      <c r="B67" s="13">
        <v>6</v>
      </c>
      <c r="C67" s="14"/>
      <c r="D67" s="15">
        <v>2</v>
      </c>
      <c r="E67" s="15">
        <v>2</v>
      </c>
      <c r="F67" s="16">
        <f t="shared" si="6"/>
        <v>0</v>
      </c>
      <c r="G67" s="16"/>
      <c r="H67" s="16"/>
      <c r="I67" s="16">
        <f t="shared" si="7"/>
        <v>0</v>
      </c>
      <c r="J67" s="23">
        <v>6</v>
      </c>
      <c r="K67" s="17">
        <v>3.61</v>
      </c>
      <c r="L67" s="18">
        <f t="shared" si="8"/>
        <v>0</v>
      </c>
      <c r="M67" s="18">
        <v>0</v>
      </c>
      <c r="N67" s="19">
        <f t="shared" si="5"/>
        <v>0</v>
      </c>
      <c r="O67" s="20"/>
      <c r="P67" s="21"/>
      <c r="Q67" s="22">
        <f t="shared" ref="Q67:Q109" si="9">N67-O67</f>
        <v>0</v>
      </c>
    </row>
    <row r="68" spans="1:17" ht="15.75" x14ac:dyDescent="0.25">
      <c r="A68" s="13">
        <v>128</v>
      </c>
      <c r="B68" s="13">
        <v>6</v>
      </c>
      <c r="C68" s="14"/>
      <c r="D68" s="15">
        <v>33672</v>
      </c>
      <c r="E68" s="15">
        <v>33761</v>
      </c>
      <c r="F68" s="16">
        <f t="shared" si="6"/>
        <v>89</v>
      </c>
      <c r="G68" s="15"/>
      <c r="H68" s="15"/>
      <c r="I68" s="15">
        <f t="shared" si="7"/>
        <v>0</v>
      </c>
      <c r="J68" s="23">
        <v>6</v>
      </c>
      <c r="K68" s="17">
        <v>3.61</v>
      </c>
      <c r="L68" s="18">
        <f t="shared" si="8"/>
        <v>534</v>
      </c>
      <c r="M68" s="18">
        <v>0</v>
      </c>
      <c r="N68" s="19">
        <f t="shared" si="5"/>
        <v>534</v>
      </c>
      <c r="O68" s="26">
        <v>534</v>
      </c>
      <c r="P68" s="21"/>
      <c r="Q68" s="22">
        <f t="shared" si="9"/>
        <v>0</v>
      </c>
    </row>
    <row r="69" spans="1:17" ht="15.75" x14ac:dyDescent="0.25">
      <c r="A69" s="13">
        <v>129</v>
      </c>
      <c r="B69" s="13">
        <v>6</v>
      </c>
      <c r="C69" s="14"/>
      <c r="D69" s="15">
        <v>13600</v>
      </c>
      <c r="E69" s="15">
        <v>13885</v>
      </c>
      <c r="F69" s="16">
        <f t="shared" si="6"/>
        <v>285</v>
      </c>
      <c r="G69" s="15">
        <v>6349</v>
      </c>
      <c r="H69" s="15">
        <v>6444</v>
      </c>
      <c r="I69" s="16">
        <f t="shared" si="7"/>
        <v>95</v>
      </c>
      <c r="J69" s="17">
        <v>6.73</v>
      </c>
      <c r="K69" s="17">
        <v>3.61</v>
      </c>
      <c r="L69" s="18">
        <f t="shared" si="8"/>
        <v>2261</v>
      </c>
      <c r="M69" s="18">
        <v>-3.0000000000200089E-2</v>
      </c>
      <c r="N69" s="19">
        <f t="shared" si="5"/>
        <v>2260.9699999999998</v>
      </c>
      <c r="O69" s="26">
        <v>2261</v>
      </c>
      <c r="P69" s="21"/>
      <c r="Q69" s="22">
        <f t="shared" si="9"/>
        <v>-3.0000000000200089E-2</v>
      </c>
    </row>
    <row r="70" spans="1:17" ht="15.75" x14ac:dyDescent="0.25">
      <c r="A70" s="13">
        <v>130</v>
      </c>
      <c r="B70" s="13">
        <v>6</v>
      </c>
      <c r="C70" s="14"/>
      <c r="D70" s="15">
        <v>7663</v>
      </c>
      <c r="E70" s="15">
        <v>7797</v>
      </c>
      <c r="F70" s="16">
        <f t="shared" si="6"/>
        <v>134</v>
      </c>
      <c r="G70" s="15">
        <v>4324</v>
      </c>
      <c r="H70" s="15">
        <v>4350</v>
      </c>
      <c r="I70" s="16">
        <f t="shared" si="7"/>
        <v>26</v>
      </c>
      <c r="J70" s="17">
        <v>6.73</v>
      </c>
      <c r="K70" s="17">
        <v>3.61</v>
      </c>
      <c r="L70" s="18">
        <f t="shared" si="8"/>
        <v>995.68000000000006</v>
      </c>
      <c r="M70" s="18">
        <v>2.9999999999972715E-2</v>
      </c>
      <c r="N70" s="19">
        <f t="shared" si="5"/>
        <v>995.71</v>
      </c>
      <c r="O70" s="26">
        <v>995.7</v>
      </c>
      <c r="P70" s="21"/>
      <c r="Q70" s="22">
        <f t="shared" si="9"/>
        <v>9.9999999999909051E-3</v>
      </c>
    </row>
    <row r="71" spans="1:17" ht="15.75" x14ac:dyDescent="0.25">
      <c r="A71" s="13">
        <v>131</v>
      </c>
      <c r="B71" s="13">
        <v>6</v>
      </c>
      <c r="C71" s="14"/>
      <c r="D71" s="15">
        <v>19656</v>
      </c>
      <c r="E71" s="15">
        <v>20027</v>
      </c>
      <c r="F71" s="16">
        <f t="shared" si="6"/>
        <v>371</v>
      </c>
      <c r="G71" s="15">
        <v>11933</v>
      </c>
      <c r="H71" s="15">
        <v>12029</v>
      </c>
      <c r="I71" s="16">
        <f t="shared" si="7"/>
        <v>96</v>
      </c>
      <c r="J71" s="17">
        <v>6.73</v>
      </c>
      <c r="K71" s="17">
        <v>3.61</v>
      </c>
      <c r="L71" s="18">
        <f t="shared" si="8"/>
        <v>2843.3900000000003</v>
      </c>
      <c r="M71" s="18">
        <v>0.20000000000027285</v>
      </c>
      <c r="N71" s="19">
        <f t="shared" si="5"/>
        <v>2843.5900000000006</v>
      </c>
      <c r="O71" s="26">
        <v>2843</v>
      </c>
      <c r="P71" s="21"/>
      <c r="Q71" s="22">
        <f t="shared" si="9"/>
        <v>0.59000000000060027</v>
      </c>
    </row>
    <row r="72" spans="1:17" ht="15.75" x14ac:dyDescent="0.25">
      <c r="A72" s="13">
        <v>133</v>
      </c>
      <c r="B72" s="13">
        <v>5</v>
      </c>
      <c r="C72" s="14"/>
      <c r="D72" s="15">
        <v>3425</v>
      </c>
      <c r="E72" s="15">
        <v>3761</v>
      </c>
      <c r="F72" s="16">
        <f t="shared" si="6"/>
        <v>336</v>
      </c>
      <c r="G72" s="15">
        <v>1039</v>
      </c>
      <c r="H72" s="15">
        <v>1196</v>
      </c>
      <c r="I72" s="16">
        <f t="shared" si="7"/>
        <v>157</v>
      </c>
      <c r="J72" s="17">
        <v>6.73</v>
      </c>
      <c r="K72" s="17">
        <v>3.61</v>
      </c>
      <c r="L72" s="18">
        <f t="shared" si="8"/>
        <v>2828.05</v>
      </c>
      <c r="M72" s="18">
        <v>-0.26999999999952706</v>
      </c>
      <c r="N72" s="19">
        <f t="shared" si="5"/>
        <v>2827.7800000000007</v>
      </c>
      <c r="O72" s="26">
        <v>2828</v>
      </c>
      <c r="P72" s="21"/>
      <c r="Q72" s="22">
        <f t="shared" si="9"/>
        <v>-0.21999999999934516</v>
      </c>
    </row>
    <row r="73" spans="1:17" ht="15.75" x14ac:dyDescent="0.25">
      <c r="A73" s="13">
        <v>134</v>
      </c>
      <c r="B73" s="13">
        <v>5</v>
      </c>
      <c r="C73" s="14"/>
      <c r="D73" s="15">
        <v>5915</v>
      </c>
      <c r="E73" s="15">
        <v>6024</v>
      </c>
      <c r="F73" s="16">
        <f t="shared" si="6"/>
        <v>109</v>
      </c>
      <c r="G73" s="16"/>
      <c r="H73" s="16"/>
      <c r="I73" s="16">
        <f t="shared" si="7"/>
        <v>0</v>
      </c>
      <c r="J73" s="23">
        <v>6</v>
      </c>
      <c r="K73" s="17">
        <v>3.61</v>
      </c>
      <c r="L73" s="18">
        <f t="shared" si="8"/>
        <v>654</v>
      </c>
      <c r="M73" s="18">
        <v>0</v>
      </c>
      <c r="N73" s="19">
        <f t="shared" si="5"/>
        <v>654</v>
      </c>
      <c r="O73" s="26">
        <v>654</v>
      </c>
      <c r="P73" s="21"/>
      <c r="Q73" s="22">
        <f t="shared" si="9"/>
        <v>0</v>
      </c>
    </row>
    <row r="74" spans="1:17" ht="15.75" x14ac:dyDescent="0.25">
      <c r="A74" s="13">
        <v>135</v>
      </c>
      <c r="B74" s="13">
        <v>5</v>
      </c>
      <c r="C74" s="14"/>
      <c r="D74" s="15">
        <v>99</v>
      </c>
      <c r="E74" s="15">
        <v>99</v>
      </c>
      <c r="F74" s="16">
        <f t="shared" si="6"/>
        <v>0</v>
      </c>
      <c r="G74" s="16"/>
      <c r="H74" s="16"/>
      <c r="I74" s="16">
        <f t="shared" si="7"/>
        <v>0</v>
      </c>
      <c r="J74" s="23">
        <v>6</v>
      </c>
      <c r="K74" s="17">
        <v>3.61</v>
      </c>
      <c r="L74" s="18">
        <f t="shared" si="8"/>
        <v>0</v>
      </c>
      <c r="M74" s="18">
        <v>0</v>
      </c>
      <c r="N74" s="19">
        <f t="shared" si="5"/>
        <v>0</v>
      </c>
      <c r="O74" s="20"/>
      <c r="P74" s="21"/>
      <c r="Q74" s="22">
        <f t="shared" si="9"/>
        <v>0</v>
      </c>
    </row>
    <row r="75" spans="1:17" ht="15.75" x14ac:dyDescent="0.25">
      <c r="A75" s="13">
        <v>139</v>
      </c>
      <c r="B75" s="13">
        <v>4</v>
      </c>
      <c r="C75" s="14"/>
      <c r="D75" s="15">
        <v>68175</v>
      </c>
      <c r="E75" s="15">
        <v>68584</v>
      </c>
      <c r="F75" s="16">
        <f t="shared" si="6"/>
        <v>409</v>
      </c>
      <c r="G75" s="15">
        <v>31070</v>
      </c>
      <c r="H75" s="15">
        <v>31251</v>
      </c>
      <c r="I75" s="16">
        <f t="shared" si="7"/>
        <v>181</v>
      </c>
      <c r="J75" s="17">
        <v>6.73</v>
      </c>
      <c r="K75" s="17">
        <v>3.61</v>
      </c>
      <c r="L75" s="18">
        <f t="shared" si="8"/>
        <v>3405.98</v>
      </c>
      <c r="M75" s="18">
        <v>-2.9999999999745341E-2</v>
      </c>
      <c r="N75" s="19">
        <f t="shared" si="5"/>
        <v>3405.9500000000003</v>
      </c>
      <c r="O75" s="22">
        <v>3405.9500000000003</v>
      </c>
      <c r="P75" s="21"/>
      <c r="Q75" s="22">
        <f t="shared" si="9"/>
        <v>0</v>
      </c>
    </row>
    <row r="76" spans="1:17" ht="15.75" x14ac:dyDescent="0.25">
      <c r="A76" s="13">
        <v>140</v>
      </c>
      <c r="B76" s="13">
        <v>4</v>
      </c>
      <c r="C76" s="14"/>
      <c r="D76" s="15">
        <v>5</v>
      </c>
      <c r="E76" s="15">
        <v>8</v>
      </c>
      <c r="F76" s="16">
        <f t="shared" si="6"/>
        <v>3</v>
      </c>
      <c r="G76" s="15">
        <v>0</v>
      </c>
      <c r="H76" s="15"/>
      <c r="I76" s="15">
        <f t="shared" si="7"/>
        <v>0</v>
      </c>
      <c r="J76" s="17">
        <v>6.73</v>
      </c>
      <c r="K76" s="17">
        <v>3.61</v>
      </c>
      <c r="L76" s="18">
        <f t="shared" si="8"/>
        <v>20.190000000000001</v>
      </c>
      <c r="M76" s="18">
        <v>33.650000000000006</v>
      </c>
      <c r="N76" s="19">
        <f t="shared" si="5"/>
        <v>53.84</v>
      </c>
      <c r="O76" s="20"/>
      <c r="P76" s="21" t="s">
        <v>22</v>
      </c>
      <c r="Q76" s="22">
        <f t="shared" si="9"/>
        <v>53.84</v>
      </c>
    </row>
    <row r="77" spans="1:17" ht="15.75" x14ac:dyDescent="0.25">
      <c r="A77" s="13">
        <v>141</v>
      </c>
      <c r="B77" s="13">
        <v>4</v>
      </c>
      <c r="C77" s="14"/>
      <c r="D77" s="15">
        <v>0</v>
      </c>
      <c r="E77" s="15">
        <v>97</v>
      </c>
      <c r="F77" s="16">
        <f t="shared" si="6"/>
        <v>97</v>
      </c>
      <c r="G77" s="16">
        <v>0</v>
      </c>
      <c r="H77" s="16">
        <v>41</v>
      </c>
      <c r="I77" s="16">
        <f t="shared" si="7"/>
        <v>41</v>
      </c>
      <c r="J77" s="17">
        <v>6.73</v>
      </c>
      <c r="K77" s="17">
        <v>3.61</v>
      </c>
      <c r="L77" s="18">
        <f t="shared" si="8"/>
        <v>800.82</v>
      </c>
      <c r="M77" s="18">
        <v>0</v>
      </c>
      <c r="N77" s="19">
        <f t="shared" si="5"/>
        <v>800.82</v>
      </c>
      <c r="O77" s="22">
        <v>800.82</v>
      </c>
      <c r="P77" s="21"/>
      <c r="Q77" s="22">
        <f t="shared" si="9"/>
        <v>0</v>
      </c>
    </row>
    <row r="78" spans="1:17" ht="15.75" x14ac:dyDescent="0.25">
      <c r="A78" s="13">
        <v>144</v>
      </c>
      <c r="B78" s="13">
        <v>4</v>
      </c>
      <c r="C78" s="14"/>
      <c r="D78" s="15">
        <v>1</v>
      </c>
      <c r="E78" s="15">
        <v>1</v>
      </c>
      <c r="F78" s="16">
        <f t="shared" si="6"/>
        <v>0</v>
      </c>
      <c r="G78" s="15">
        <v>0</v>
      </c>
      <c r="H78" s="15">
        <v>0</v>
      </c>
      <c r="I78" s="16">
        <f t="shared" si="7"/>
        <v>0</v>
      </c>
      <c r="J78" s="17">
        <v>6.73</v>
      </c>
      <c r="K78" s="17">
        <v>3.61</v>
      </c>
      <c r="L78" s="18">
        <f t="shared" si="8"/>
        <v>0</v>
      </c>
      <c r="M78" s="18">
        <v>0</v>
      </c>
      <c r="N78" s="19">
        <f t="shared" ref="N78:N88" si="10">L78+M78</f>
        <v>0</v>
      </c>
      <c r="O78" s="20"/>
      <c r="P78" s="21"/>
      <c r="Q78" s="22">
        <f t="shared" si="9"/>
        <v>0</v>
      </c>
    </row>
    <row r="79" spans="1:17" ht="15.75" x14ac:dyDescent="0.25">
      <c r="A79" s="13">
        <v>145</v>
      </c>
      <c r="B79" s="13">
        <v>4</v>
      </c>
      <c r="C79" s="14"/>
      <c r="D79" s="15">
        <v>1836</v>
      </c>
      <c r="E79" s="15">
        <v>1951</v>
      </c>
      <c r="F79" s="16">
        <f t="shared" si="6"/>
        <v>115</v>
      </c>
      <c r="G79" s="15">
        <v>1178</v>
      </c>
      <c r="H79" s="15">
        <v>1238</v>
      </c>
      <c r="I79" s="16">
        <f t="shared" si="7"/>
        <v>60</v>
      </c>
      <c r="J79" s="17">
        <v>6.73</v>
      </c>
      <c r="K79" s="17">
        <v>3.61</v>
      </c>
      <c r="L79" s="30">
        <f t="shared" si="8"/>
        <v>990.55000000000007</v>
      </c>
      <c r="M79" s="30">
        <v>-3.0000000000086402E-2</v>
      </c>
      <c r="N79" s="19">
        <f t="shared" si="10"/>
        <v>990.52</v>
      </c>
      <c r="O79" s="25">
        <v>990.5</v>
      </c>
      <c r="P79" s="21"/>
      <c r="Q79" s="22">
        <f t="shared" si="9"/>
        <v>1.999999999998181E-2</v>
      </c>
    </row>
    <row r="80" spans="1:17" ht="15.75" x14ac:dyDescent="0.25">
      <c r="A80" s="13">
        <v>149</v>
      </c>
      <c r="B80" s="13">
        <v>3</v>
      </c>
      <c r="C80" s="14"/>
      <c r="D80" s="15">
        <v>549</v>
      </c>
      <c r="E80" s="15">
        <v>551</v>
      </c>
      <c r="F80" s="16">
        <f t="shared" si="6"/>
        <v>2</v>
      </c>
      <c r="G80" s="15">
        <v>122</v>
      </c>
      <c r="H80" s="15">
        <v>122</v>
      </c>
      <c r="I80" s="15">
        <f t="shared" si="7"/>
        <v>0</v>
      </c>
      <c r="J80" s="17">
        <v>6.73</v>
      </c>
      <c r="K80" s="17">
        <v>3.61</v>
      </c>
      <c r="L80" s="18">
        <f t="shared" si="8"/>
        <v>13.46</v>
      </c>
      <c r="M80" s="18">
        <v>-11.490000000000009</v>
      </c>
      <c r="N80" s="19">
        <f t="shared" si="10"/>
        <v>1.9699999999999918</v>
      </c>
      <c r="O80" s="20"/>
      <c r="P80" s="21"/>
      <c r="Q80" s="22">
        <f t="shared" si="9"/>
        <v>1.9699999999999918</v>
      </c>
    </row>
    <row r="81" spans="1:17" ht="15.75" x14ac:dyDescent="0.25">
      <c r="A81" s="13">
        <v>151</v>
      </c>
      <c r="B81" s="13">
        <v>3</v>
      </c>
      <c r="C81" s="14"/>
      <c r="D81" s="15">
        <v>0</v>
      </c>
      <c r="E81" s="15">
        <v>0</v>
      </c>
      <c r="F81" s="16">
        <f t="shared" si="6"/>
        <v>0</v>
      </c>
      <c r="G81" s="15">
        <v>0</v>
      </c>
      <c r="H81" s="15">
        <v>0</v>
      </c>
      <c r="I81" s="16">
        <f t="shared" si="7"/>
        <v>0</v>
      </c>
      <c r="J81" s="17">
        <v>6.73</v>
      </c>
      <c r="K81" s="17">
        <v>3.61</v>
      </c>
      <c r="L81" s="18">
        <f t="shared" si="8"/>
        <v>0</v>
      </c>
      <c r="M81" s="18">
        <v>0</v>
      </c>
      <c r="N81" s="19">
        <f t="shared" si="10"/>
        <v>0</v>
      </c>
      <c r="O81" s="20"/>
      <c r="P81" s="21"/>
      <c r="Q81" s="22">
        <f t="shared" si="9"/>
        <v>0</v>
      </c>
    </row>
    <row r="82" spans="1:17" ht="15.75" x14ac:dyDescent="0.25">
      <c r="A82" s="13">
        <v>152</v>
      </c>
      <c r="B82" s="13">
        <v>3</v>
      </c>
      <c r="C82" s="14"/>
      <c r="D82" s="15">
        <v>3734</v>
      </c>
      <c r="E82" s="15">
        <v>3811</v>
      </c>
      <c r="F82" s="16">
        <f t="shared" si="6"/>
        <v>77</v>
      </c>
      <c r="G82" s="15">
        <v>1623</v>
      </c>
      <c r="H82" s="15">
        <v>1650</v>
      </c>
      <c r="I82" s="16">
        <f t="shared" si="7"/>
        <v>27</v>
      </c>
      <c r="J82" s="17">
        <v>6.73</v>
      </c>
      <c r="K82" s="17">
        <v>3.61</v>
      </c>
      <c r="L82" s="18">
        <f t="shared" si="8"/>
        <v>615.68000000000006</v>
      </c>
      <c r="M82" s="18">
        <v>2.0000000000209184E-2</v>
      </c>
      <c r="N82" s="19">
        <f t="shared" si="10"/>
        <v>615.70000000000027</v>
      </c>
      <c r="O82" s="26">
        <v>616</v>
      </c>
      <c r="P82" s="21"/>
      <c r="Q82" s="22">
        <f t="shared" si="9"/>
        <v>-0.29999999999972715</v>
      </c>
    </row>
    <row r="83" spans="1:17" ht="15.75" x14ac:dyDescent="0.25">
      <c r="A83" s="13">
        <v>153</v>
      </c>
      <c r="B83" s="13">
        <v>3</v>
      </c>
      <c r="C83" s="14"/>
      <c r="D83" s="15">
        <v>1640</v>
      </c>
      <c r="E83" s="15">
        <v>1766</v>
      </c>
      <c r="F83" s="16">
        <f t="shared" si="6"/>
        <v>126</v>
      </c>
      <c r="G83" s="15">
        <v>687</v>
      </c>
      <c r="H83" s="15">
        <v>695</v>
      </c>
      <c r="I83" s="15">
        <f t="shared" si="7"/>
        <v>8</v>
      </c>
      <c r="J83" s="17">
        <v>6.73</v>
      </c>
      <c r="K83" s="17">
        <v>3.61</v>
      </c>
      <c r="L83" s="18">
        <f t="shared" si="8"/>
        <v>876.86</v>
      </c>
      <c r="M83" s="18">
        <v>0</v>
      </c>
      <c r="N83" s="19">
        <f t="shared" si="10"/>
        <v>876.86</v>
      </c>
      <c r="O83" s="25">
        <v>876.9</v>
      </c>
      <c r="P83" s="21"/>
      <c r="Q83" s="22">
        <f t="shared" si="9"/>
        <v>-3.999999999996362E-2</v>
      </c>
    </row>
    <row r="84" spans="1:17" ht="15.75" x14ac:dyDescent="0.25">
      <c r="A84" s="13">
        <v>156</v>
      </c>
      <c r="B84" s="13">
        <v>3</v>
      </c>
      <c r="C84" s="14"/>
      <c r="D84" s="15">
        <v>5429</v>
      </c>
      <c r="E84" s="15">
        <v>5698</v>
      </c>
      <c r="F84" s="16">
        <f t="shared" si="6"/>
        <v>269</v>
      </c>
      <c r="G84" s="15">
        <v>2898</v>
      </c>
      <c r="H84" s="15">
        <v>2965</v>
      </c>
      <c r="I84" s="16">
        <f t="shared" si="7"/>
        <v>67</v>
      </c>
      <c r="J84" s="17">
        <v>6.73</v>
      </c>
      <c r="K84" s="17">
        <v>3.61</v>
      </c>
      <c r="L84" s="18">
        <f t="shared" si="8"/>
        <v>2052.2400000000002</v>
      </c>
      <c r="M84" s="18">
        <v>-3.9999999999508873E-2</v>
      </c>
      <c r="N84" s="19">
        <f t="shared" si="10"/>
        <v>2052.2000000000007</v>
      </c>
      <c r="O84" s="25">
        <v>2052.1999999999998</v>
      </c>
      <c r="P84" s="21"/>
      <c r="Q84" s="22">
        <f t="shared" si="9"/>
        <v>0</v>
      </c>
    </row>
    <row r="85" spans="1:17" ht="15.75" x14ac:dyDescent="0.25">
      <c r="A85" s="13">
        <v>157</v>
      </c>
      <c r="B85" s="13">
        <v>3</v>
      </c>
      <c r="C85" s="14"/>
      <c r="D85" s="15">
        <v>3672</v>
      </c>
      <c r="E85" s="15">
        <v>3783</v>
      </c>
      <c r="F85" s="16">
        <f t="shared" si="6"/>
        <v>111</v>
      </c>
      <c r="G85" s="15">
        <v>2621</v>
      </c>
      <c r="H85" s="15">
        <v>2727</v>
      </c>
      <c r="I85" s="16">
        <f t="shared" si="7"/>
        <v>106</v>
      </c>
      <c r="J85" s="17">
        <v>6.73</v>
      </c>
      <c r="K85" s="17">
        <v>3.61</v>
      </c>
      <c r="L85" s="18">
        <f t="shared" si="8"/>
        <v>1129.69</v>
      </c>
      <c r="M85" s="18">
        <v>4.0000000000190994E-2</v>
      </c>
      <c r="N85" s="19">
        <f t="shared" si="10"/>
        <v>1129.7300000000002</v>
      </c>
      <c r="O85" s="20">
        <v>1127.7</v>
      </c>
      <c r="P85" s="21"/>
      <c r="Q85" s="22">
        <f t="shared" si="9"/>
        <v>2.0300000000002001</v>
      </c>
    </row>
    <row r="86" spans="1:17" ht="15.75" x14ac:dyDescent="0.25">
      <c r="A86" s="13">
        <v>158</v>
      </c>
      <c r="B86" s="13">
        <v>3</v>
      </c>
      <c r="C86" s="14"/>
      <c r="D86" s="15">
        <v>16591</v>
      </c>
      <c r="E86" s="15">
        <v>16641</v>
      </c>
      <c r="F86" s="16">
        <f t="shared" si="6"/>
        <v>50</v>
      </c>
      <c r="G86" s="15">
        <v>11730</v>
      </c>
      <c r="H86" s="15">
        <v>11751</v>
      </c>
      <c r="I86" s="15">
        <f t="shared" si="7"/>
        <v>21</v>
      </c>
      <c r="J86" s="17">
        <v>6.73</v>
      </c>
      <c r="K86" s="17">
        <v>3.61</v>
      </c>
      <c r="L86" s="18">
        <f t="shared" si="8"/>
        <v>412.31</v>
      </c>
      <c r="M86" s="18">
        <v>1951.3400000000001</v>
      </c>
      <c r="N86" s="19">
        <f t="shared" si="10"/>
        <v>2363.65</v>
      </c>
      <c r="O86" s="26">
        <v>2364</v>
      </c>
      <c r="P86" s="21" t="s">
        <v>24</v>
      </c>
      <c r="Q86" s="22">
        <f t="shared" si="9"/>
        <v>-0.34999999999990905</v>
      </c>
    </row>
    <row r="87" spans="1:17" ht="15.75" x14ac:dyDescent="0.25">
      <c r="A87" s="13">
        <v>160</v>
      </c>
      <c r="B87" s="13">
        <v>5</v>
      </c>
      <c r="C87" s="14"/>
      <c r="D87" s="15">
        <v>6831</v>
      </c>
      <c r="E87" s="15">
        <v>6982</v>
      </c>
      <c r="F87" s="16">
        <f t="shared" si="6"/>
        <v>151</v>
      </c>
      <c r="G87" s="15">
        <v>1831</v>
      </c>
      <c r="H87" s="15">
        <v>1876</v>
      </c>
      <c r="I87" s="15">
        <f t="shared" si="7"/>
        <v>45</v>
      </c>
      <c r="J87" s="17">
        <v>6.73</v>
      </c>
      <c r="K87" s="17">
        <v>3.61</v>
      </c>
      <c r="L87" s="18">
        <f t="shared" si="8"/>
        <v>1178.68</v>
      </c>
      <c r="M87" s="18">
        <v>-322</v>
      </c>
      <c r="N87" s="19">
        <f t="shared" si="10"/>
        <v>856.68000000000006</v>
      </c>
      <c r="O87" s="20"/>
      <c r="P87" s="21" t="s">
        <v>25</v>
      </c>
      <c r="Q87" s="22">
        <f t="shared" si="9"/>
        <v>856.68000000000006</v>
      </c>
    </row>
    <row r="88" spans="1:17" ht="15.75" x14ac:dyDescent="0.25">
      <c r="A88" s="13">
        <v>161</v>
      </c>
      <c r="B88" s="13">
        <v>3</v>
      </c>
      <c r="C88" s="14"/>
      <c r="D88" s="15">
        <v>4088</v>
      </c>
      <c r="E88" s="15">
        <v>4181</v>
      </c>
      <c r="F88" s="16">
        <f t="shared" si="6"/>
        <v>93</v>
      </c>
      <c r="G88" s="15">
        <v>1833</v>
      </c>
      <c r="H88" s="15">
        <v>1865</v>
      </c>
      <c r="I88" s="16">
        <f t="shared" si="7"/>
        <v>32</v>
      </c>
      <c r="J88" s="17">
        <v>6.73</v>
      </c>
      <c r="K88" s="17">
        <v>3.61</v>
      </c>
      <c r="L88" s="18">
        <f t="shared" si="8"/>
        <v>741.41</v>
      </c>
      <c r="M88" s="18">
        <v>-0.33999999999997499</v>
      </c>
      <c r="N88" s="19">
        <f t="shared" si="10"/>
        <v>741.06999999999994</v>
      </c>
      <c r="O88" s="26">
        <v>741.1</v>
      </c>
      <c r="P88" s="21"/>
      <c r="Q88" s="22">
        <f t="shared" si="9"/>
        <v>-3.0000000000086402E-2</v>
      </c>
    </row>
    <row r="89" spans="1:17" ht="15.75" x14ac:dyDescent="0.25">
      <c r="A89" s="13">
        <v>165</v>
      </c>
      <c r="B89" s="13">
        <v>6</v>
      </c>
      <c r="C89" s="14"/>
      <c r="D89" s="15">
        <v>761</v>
      </c>
      <c r="E89" s="15">
        <v>761</v>
      </c>
      <c r="F89" s="16">
        <f t="shared" si="6"/>
        <v>0</v>
      </c>
      <c r="G89" s="15">
        <v>348</v>
      </c>
      <c r="H89" s="15">
        <v>348</v>
      </c>
      <c r="I89" s="16">
        <f t="shared" si="7"/>
        <v>0</v>
      </c>
      <c r="J89" s="17">
        <v>6.73</v>
      </c>
      <c r="K89" s="17">
        <v>3.61</v>
      </c>
      <c r="L89" s="18">
        <v>625</v>
      </c>
      <c r="M89" s="18">
        <f>-L89</f>
        <v>-625</v>
      </c>
      <c r="N89" s="19">
        <v>0</v>
      </c>
      <c r="O89" s="20"/>
      <c r="P89" s="31" t="s">
        <v>26</v>
      </c>
      <c r="Q89" s="22">
        <f>-2699</f>
        <v>-2699</v>
      </c>
    </row>
    <row r="90" spans="1:17" ht="15.75" x14ac:dyDescent="0.25">
      <c r="A90" s="13" t="s">
        <v>27</v>
      </c>
      <c r="B90" s="13">
        <v>4</v>
      </c>
      <c r="C90" s="14"/>
      <c r="D90" s="15">
        <v>37883</v>
      </c>
      <c r="E90" s="15">
        <v>38131</v>
      </c>
      <c r="F90" s="16">
        <f t="shared" si="6"/>
        <v>248</v>
      </c>
      <c r="G90" s="15">
        <v>18145</v>
      </c>
      <c r="H90" s="15">
        <v>18236</v>
      </c>
      <c r="I90" s="16">
        <f t="shared" si="7"/>
        <v>91</v>
      </c>
      <c r="J90" s="17">
        <v>6.73</v>
      </c>
      <c r="K90" s="17">
        <v>3.61</v>
      </c>
      <c r="L90" s="18">
        <f t="shared" ref="L90:L109" si="11">F90*J90+K90*I90</f>
        <v>1997.5500000000002</v>
      </c>
      <c r="M90" s="18">
        <v>-0.1999999999998181</v>
      </c>
      <c r="N90" s="19">
        <f t="shared" ref="N90:N109" si="12">L90+M90</f>
        <v>1997.3500000000004</v>
      </c>
      <c r="O90" s="25">
        <v>1997.04</v>
      </c>
      <c r="P90" s="21"/>
      <c r="Q90" s="22">
        <f t="shared" si="9"/>
        <v>0.31000000000040018</v>
      </c>
    </row>
    <row r="91" spans="1:17" ht="15.75" x14ac:dyDescent="0.25">
      <c r="A91" s="13" t="s">
        <v>28</v>
      </c>
      <c r="B91" s="13">
        <v>3</v>
      </c>
      <c r="C91" s="14"/>
      <c r="D91" s="15">
        <v>13241</v>
      </c>
      <c r="E91" s="15">
        <v>14348</v>
      </c>
      <c r="F91" s="16">
        <f t="shared" si="6"/>
        <v>1107</v>
      </c>
      <c r="G91" s="15">
        <v>3677</v>
      </c>
      <c r="H91" s="15">
        <v>3974</v>
      </c>
      <c r="I91" s="16">
        <f t="shared" si="7"/>
        <v>297</v>
      </c>
      <c r="J91" s="17">
        <v>6.73</v>
      </c>
      <c r="K91" s="17">
        <v>3.61</v>
      </c>
      <c r="L91" s="18">
        <f t="shared" si="11"/>
        <v>8522.2800000000007</v>
      </c>
      <c r="M91" s="18">
        <v>-0.19999999999890861</v>
      </c>
      <c r="N91" s="19">
        <f t="shared" si="12"/>
        <v>8522.0800000000017</v>
      </c>
      <c r="O91" s="26">
        <v>8523</v>
      </c>
      <c r="P91" s="21"/>
      <c r="Q91" s="22">
        <f t="shared" si="9"/>
        <v>-0.91999999999825377</v>
      </c>
    </row>
    <row r="92" spans="1:17" ht="15.75" x14ac:dyDescent="0.25">
      <c r="A92" s="13" t="s">
        <v>29</v>
      </c>
      <c r="B92" s="13">
        <v>3</v>
      </c>
      <c r="C92" s="14"/>
      <c r="D92" s="15">
        <v>11122</v>
      </c>
      <c r="E92" s="15">
        <v>11570</v>
      </c>
      <c r="F92" s="15">
        <f t="shared" si="6"/>
        <v>448</v>
      </c>
      <c r="G92" s="15">
        <v>3848</v>
      </c>
      <c r="H92" s="15">
        <v>3961</v>
      </c>
      <c r="I92" s="15">
        <f t="shared" si="7"/>
        <v>113</v>
      </c>
      <c r="J92" s="17">
        <v>6.73</v>
      </c>
      <c r="K92" s="17">
        <v>3.61</v>
      </c>
      <c r="L92" s="18">
        <f t="shared" si="11"/>
        <v>3422.97</v>
      </c>
      <c r="M92" s="18">
        <v>2.0000000000436557E-2</v>
      </c>
      <c r="N92" s="19">
        <f t="shared" si="12"/>
        <v>3422.9900000000002</v>
      </c>
      <c r="O92" s="26">
        <v>3423</v>
      </c>
      <c r="P92" s="21"/>
      <c r="Q92" s="22">
        <f t="shared" si="9"/>
        <v>-9.9999999997635314E-3</v>
      </c>
    </row>
    <row r="93" spans="1:17" ht="15.75" x14ac:dyDescent="0.25">
      <c r="A93" s="13" t="s">
        <v>30</v>
      </c>
      <c r="B93" s="13">
        <v>2</v>
      </c>
      <c r="C93" s="14"/>
      <c r="D93" s="15">
        <v>7911</v>
      </c>
      <c r="E93" s="15">
        <v>8263</v>
      </c>
      <c r="F93" s="15">
        <f t="shared" si="6"/>
        <v>352</v>
      </c>
      <c r="G93" s="15">
        <v>3571</v>
      </c>
      <c r="H93" s="15">
        <v>3687</v>
      </c>
      <c r="I93" s="15">
        <f t="shared" si="7"/>
        <v>116</v>
      </c>
      <c r="J93" s="17">
        <v>6.73</v>
      </c>
      <c r="K93" s="17">
        <v>3.61</v>
      </c>
      <c r="L93" s="18">
        <f t="shared" si="11"/>
        <v>2787.7200000000003</v>
      </c>
      <c r="M93" s="18">
        <v>1.0000000002037268E-2</v>
      </c>
      <c r="N93" s="19">
        <f t="shared" si="12"/>
        <v>2787.7300000000023</v>
      </c>
      <c r="O93" s="24">
        <v>2787.7</v>
      </c>
      <c r="P93" s="21"/>
      <c r="Q93" s="22">
        <f t="shared" si="9"/>
        <v>3.0000000002473826E-2</v>
      </c>
    </row>
    <row r="94" spans="1:17" ht="15.75" x14ac:dyDescent="0.25">
      <c r="A94" s="13" t="s">
        <v>31</v>
      </c>
      <c r="B94" s="13">
        <v>1</v>
      </c>
      <c r="C94" s="14"/>
      <c r="D94" s="15">
        <v>14744</v>
      </c>
      <c r="E94" s="15">
        <v>15234</v>
      </c>
      <c r="F94" s="16">
        <f t="shared" si="6"/>
        <v>490</v>
      </c>
      <c r="G94" s="15">
        <v>3550</v>
      </c>
      <c r="H94" s="15">
        <v>3647</v>
      </c>
      <c r="I94" s="16">
        <f t="shared" si="7"/>
        <v>97</v>
      </c>
      <c r="J94" s="17">
        <v>6.73</v>
      </c>
      <c r="K94" s="17">
        <v>3.61</v>
      </c>
      <c r="L94" s="18">
        <f t="shared" si="11"/>
        <v>3647.8700000000003</v>
      </c>
      <c r="M94" s="18">
        <v>-4.9999999999272404E-2</v>
      </c>
      <c r="N94" s="19">
        <f t="shared" si="12"/>
        <v>3647.8200000000011</v>
      </c>
      <c r="O94" s="26">
        <v>3647.8</v>
      </c>
      <c r="P94" s="21"/>
      <c r="Q94" s="22">
        <f t="shared" si="9"/>
        <v>2.0000000000891305E-2</v>
      </c>
    </row>
    <row r="95" spans="1:17" ht="15.75" x14ac:dyDescent="0.25">
      <c r="A95" s="13" t="s">
        <v>32</v>
      </c>
      <c r="B95" s="32">
        <v>1</v>
      </c>
      <c r="C95" s="33"/>
      <c r="D95" s="15">
        <v>324</v>
      </c>
      <c r="E95" s="15">
        <v>334</v>
      </c>
      <c r="F95" s="15">
        <f t="shared" si="6"/>
        <v>10</v>
      </c>
      <c r="G95" s="15">
        <v>76</v>
      </c>
      <c r="H95" s="15">
        <v>79</v>
      </c>
      <c r="I95" s="15">
        <f t="shared" si="7"/>
        <v>3</v>
      </c>
      <c r="J95" s="17">
        <v>6.73</v>
      </c>
      <c r="K95" s="17">
        <v>3.61</v>
      </c>
      <c r="L95" s="18">
        <f t="shared" si="11"/>
        <v>78.13000000000001</v>
      </c>
      <c r="M95" s="18">
        <v>-500</v>
      </c>
      <c r="N95" s="19">
        <f t="shared" si="12"/>
        <v>-421.87</v>
      </c>
      <c r="O95" s="20"/>
      <c r="P95" s="21" t="s">
        <v>33</v>
      </c>
      <c r="Q95" s="22">
        <f>-554</f>
        <v>-554</v>
      </c>
    </row>
    <row r="96" spans="1:17" ht="15.75" x14ac:dyDescent="0.25">
      <c r="A96" s="13" t="s">
        <v>34</v>
      </c>
      <c r="B96" s="32">
        <v>1</v>
      </c>
      <c r="C96" s="33"/>
      <c r="D96" s="15">
        <v>1607</v>
      </c>
      <c r="E96" s="15">
        <v>1718</v>
      </c>
      <c r="F96" s="15">
        <f t="shared" si="6"/>
        <v>111</v>
      </c>
      <c r="G96" s="15">
        <v>783</v>
      </c>
      <c r="H96" s="15">
        <v>824</v>
      </c>
      <c r="I96" s="15">
        <f t="shared" si="7"/>
        <v>41</v>
      </c>
      <c r="J96" s="17">
        <v>6.73</v>
      </c>
      <c r="K96" s="17">
        <v>3.61</v>
      </c>
      <c r="L96" s="18">
        <f t="shared" si="11"/>
        <v>895.04000000000008</v>
      </c>
      <c r="M96" s="18">
        <v>-3.999999999996362E-2</v>
      </c>
      <c r="N96" s="19">
        <f t="shared" si="12"/>
        <v>895.00000000000011</v>
      </c>
      <c r="O96" s="26">
        <v>895</v>
      </c>
      <c r="P96" s="21" t="s">
        <v>18</v>
      </c>
      <c r="Q96" s="22">
        <f t="shared" si="9"/>
        <v>0</v>
      </c>
    </row>
    <row r="97" spans="1:17" ht="15.75" x14ac:dyDescent="0.25">
      <c r="A97" s="13" t="s">
        <v>35</v>
      </c>
      <c r="B97" s="32">
        <v>1</v>
      </c>
      <c r="C97" s="33"/>
      <c r="D97" s="15">
        <v>1</v>
      </c>
      <c r="E97" s="15">
        <v>1</v>
      </c>
      <c r="F97" s="16">
        <f t="shared" si="6"/>
        <v>0</v>
      </c>
      <c r="G97" s="16"/>
      <c r="H97" s="16"/>
      <c r="I97" s="16">
        <f t="shared" si="7"/>
        <v>0</v>
      </c>
      <c r="J97" s="23">
        <v>6</v>
      </c>
      <c r="K97" s="17">
        <v>3.61</v>
      </c>
      <c r="L97" s="18">
        <f t="shared" si="11"/>
        <v>0</v>
      </c>
      <c r="M97" s="18">
        <v>0</v>
      </c>
      <c r="N97" s="19">
        <f t="shared" si="12"/>
        <v>0</v>
      </c>
      <c r="O97" s="20"/>
      <c r="P97" s="21"/>
      <c r="Q97" s="22">
        <f t="shared" si="9"/>
        <v>0</v>
      </c>
    </row>
    <row r="98" spans="1:17" ht="15.75" x14ac:dyDescent="0.25">
      <c r="A98" s="13" t="s">
        <v>36</v>
      </c>
      <c r="B98" s="32">
        <v>1</v>
      </c>
      <c r="C98" s="33"/>
      <c r="D98" s="15">
        <v>34951</v>
      </c>
      <c r="E98" s="15">
        <v>35967</v>
      </c>
      <c r="F98" s="16">
        <f t="shared" si="6"/>
        <v>1016</v>
      </c>
      <c r="G98" s="15">
        <v>11513</v>
      </c>
      <c r="H98" s="15">
        <v>11794</v>
      </c>
      <c r="I98" s="16">
        <f t="shared" si="7"/>
        <v>281</v>
      </c>
      <c r="J98" s="17">
        <v>6.73</v>
      </c>
      <c r="K98" s="17">
        <v>3.61</v>
      </c>
      <c r="L98" s="18">
        <f t="shared" si="11"/>
        <v>7852.09</v>
      </c>
      <c r="M98" s="18">
        <v>-2.0000000000436557E-2</v>
      </c>
      <c r="N98" s="19">
        <f t="shared" si="12"/>
        <v>7852.07</v>
      </c>
      <c r="O98" s="20"/>
      <c r="P98" s="21"/>
      <c r="Q98" s="22">
        <f t="shared" si="9"/>
        <v>7852.07</v>
      </c>
    </row>
    <row r="99" spans="1:17" ht="15.75" x14ac:dyDescent="0.25">
      <c r="A99" s="13" t="s">
        <v>37</v>
      </c>
      <c r="B99" s="32">
        <v>1</v>
      </c>
      <c r="C99" s="33"/>
      <c r="D99" s="15">
        <v>1387</v>
      </c>
      <c r="E99" s="15">
        <v>1557</v>
      </c>
      <c r="F99" s="16">
        <f t="shared" si="6"/>
        <v>170</v>
      </c>
      <c r="G99" s="15">
        <v>218</v>
      </c>
      <c r="H99" s="15">
        <v>249</v>
      </c>
      <c r="I99" s="16">
        <f t="shared" si="7"/>
        <v>31</v>
      </c>
      <c r="J99" s="17">
        <v>6.73</v>
      </c>
      <c r="K99" s="17">
        <v>3.61</v>
      </c>
      <c r="L99" s="18">
        <f t="shared" si="11"/>
        <v>1256.0100000000002</v>
      </c>
      <c r="M99" s="18">
        <v>-5.999999999994543E-2</v>
      </c>
      <c r="N99" s="19">
        <f t="shared" si="12"/>
        <v>1255.9500000000003</v>
      </c>
      <c r="O99" s="26">
        <v>1256</v>
      </c>
      <c r="P99" s="21"/>
      <c r="Q99" s="22">
        <f t="shared" si="9"/>
        <v>-4.9999999999727152E-2</v>
      </c>
    </row>
    <row r="100" spans="1:17" ht="15.75" x14ac:dyDescent="0.25">
      <c r="A100" s="13" t="s">
        <v>38</v>
      </c>
      <c r="B100" s="32">
        <v>1</v>
      </c>
      <c r="C100" s="33"/>
      <c r="D100" s="15">
        <v>1612</v>
      </c>
      <c r="E100" s="15">
        <v>1655</v>
      </c>
      <c r="F100" s="16">
        <f t="shared" si="6"/>
        <v>43</v>
      </c>
      <c r="G100" s="15">
        <v>411</v>
      </c>
      <c r="H100" s="15">
        <v>417</v>
      </c>
      <c r="I100" s="16">
        <f t="shared" si="7"/>
        <v>6</v>
      </c>
      <c r="J100" s="17">
        <v>6.73</v>
      </c>
      <c r="K100" s="17">
        <v>3.61</v>
      </c>
      <c r="L100" s="18">
        <f t="shared" si="11"/>
        <v>311.05000000000007</v>
      </c>
      <c r="M100" s="18">
        <v>-0.61999999999989086</v>
      </c>
      <c r="N100" s="19">
        <f t="shared" si="12"/>
        <v>310.43000000000018</v>
      </c>
      <c r="O100" s="26">
        <v>311</v>
      </c>
      <c r="P100" s="21"/>
      <c r="Q100" s="22">
        <f t="shared" si="9"/>
        <v>-0.56999999999982265</v>
      </c>
    </row>
    <row r="101" spans="1:17" ht="15.75" x14ac:dyDescent="0.25">
      <c r="A101" s="13" t="s">
        <v>39</v>
      </c>
      <c r="B101" s="32">
        <v>6</v>
      </c>
      <c r="C101" s="33"/>
      <c r="D101" s="15">
        <v>10880</v>
      </c>
      <c r="E101" s="15">
        <v>11147</v>
      </c>
      <c r="F101" s="16">
        <f t="shared" si="6"/>
        <v>267</v>
      </c>
      <c r="G101" s="15">
        <v>6121</v>
      </c>
      <c r="H101" s="15">
        <v>6240</v>
      </c>
      <c r="I101" s="16">
        <f t="shared" si="7"/>
        <v>119</v>
      </c>
      <c r="J101" s="17">
        <v>6.73</v>
      </c>
      <c r="K101" s="17">
        <v>3.61</v>
      </c>
      <c r="L101" s="18">
        <v>0</v>
      </c>
      <c r="M101" s="18">
        <v>0</v>
      </c>
      <c r="N101" s="19">
        <f t="shared" si="12"/>
        <v>0</v>
      </c>
      <c r="O101" s="20"/>
      <c r="P101" s="21"/>
      <c r="Q101" s="22">
        <f t="shared" si="9"/>
        <v>0</v>
      </c>
    </row>
    <row r="102" spans="1:17" ht="15.75" x14ac:dyDescent="0.25">
      <c r="A102" s="34" t="s">
        <v>40</v>
      </c>
      <c r="B102" s="34">
        <v>6</v>
      </c>
      <c r="C102" s="35"/>
      <c r="D102" s="15">
        <v>0</v>
      </c>
      <c r="E102" s="15">
        <v>0</v>
      </c>
      <c r="F102" s="16">
        <f t="shared" si="6"/>
        <v>0</v>
      </c>
      <c r="G102" s="15">
        <v>0</v>
      </c>
      <c r="H102" s="15">
        <v>0</v>
      </c>
      <c r="I102" s="16">
        <f t="shared" si="7"/>
        <v>0</v>
      </c>
      <c r="J102" s="17">
        <v>6.73</v>
      </c>
      <c r="K102" s="17">
        <v>3.61</v>
      </c>
      <c r="L102" s="18">
        <f t="shared" si="11"/>
        <v>0</v>
      </c>
      <c r="M102" s="18">
        <v>0</v>
      </c>
      <c r="N102" s="19">
        <f t="shared" si="12"/>
        <v>0</v>
      </c>
      <c r="O102" s="20"/>
      <c r="P102" s="21"/>
      <c r="Q102" s="22">
        <f t="shared" si="9"/>
        <v>0</v>
      </c>
    </row>
    <row r="103" spans="1:17" ht="15.75" x14ac:dyDescent="0.25">
      <c r="A103" s="13" t="s">
        <v>41</v>
      </c>
      <c r="B103" s="13">
        <v>2</v>
      </c>
      <c r="C103" s="14"/>
      <c r="D103" s="15">
        <v>7</v>
      </c>
      <c r="E103" s="15">
        <v>28</v>
      </c>
      <c r="F103" s="16">
        <f t="shared" si="6"/>
        <v>21</v>
      </c>
      <c r="G103" s="15">
        <v>1</v>
      </c>
      <c r="H103" s="15">
        <v>1</v>
      </c>
      <c r="I103" s="16">
        <f t="shared" si="7"/>
        <v>0</v>
      </c>
      <c r="J103" s="17">
        <v>6.73</v>
      </c>
      <c r="K103" s="17">
        <v>3.61</v>
      </c>
      <c r="L103" s="18">
        <f t="shared" si="11"/>
        <v>141.33000000000001</v>
      </c>
      <c r="M103" s="18">
        <v>1.9999999999996021E-2</v>
      </c>
      <c r="N103" s="19">
        <f t="shared" si="12"/>
        <v>141.35000000000002</v>
      </c>
      <c r="O103" s="26">
        <v>142</v>
      </c>
      <c r="P103" s="21"/>
      <c r="Q103" s="22">
        <f t="shared" si="9"/>
        <v>-0.64999999999997726</v>
      </c>
    </row>
    <row r="104" spans="1:17" ht="15.75" x14ac:dyDescent="0.25">
      <c r="A104" s="13" t="s">
        <v>42</v>
      </c>
      <c r="B104" s="13">
        <v>3</v>
      </c>
      <c r="C104" s="14"/>
      <c r="D104" s="15">
        <v>1296</v>
      </c>
      <c r="E104" s="15">
        <v>1321</v>
      </c>
      <c r="F104" s="15">
        <f t="shared" si="6"/>
        <v>25</v>
      </c>
      <c r="G104" s="15"/>
      <c r="H104" s="15"/>
      <c r="I104" s="15">
        <f t="shared" si="7"/>
        <v>0</v>
      </c>
      <c r="J104" s="23">
        <v>6</v>
      </c>
      <c r="K104" s="17">
        <v>3.61</v>
      </c>
      <c r="L104" s="18">
        <f t="shared" si="11"/>
        <v>150</v>
      </c>
      <c r="M104" s="18">
        <v>0</v>
      </c>
      <c r="N104" s="19">
        <f t="shared" si="12"/>
        <v>150</v>
      </c>
      <c r="O104" s="26">
        <v>150</v>
      </c>
      <c r="P104" s="21"/>
      <c r="Q104" s="22">
        <f t="shared" si="9"/>
        <v>0</v>
      </c>
    </row>
    <row r="105" spans="1:17" ht="15.75" x14ac:dyDescent="0.25">
      <c r="A105" s="16" t="s">
        <v>43</v>
      </c>
      <c r="B105" s="13">
        <v>2</v>
      </c>
      <c r="C105" s="33"/>
      <c r="D105" s="15">
        <v>15839</v>
      </c>
      <c r="E105" s="15">
        <v>15912</v>
      </c>
      <c r="F105" s="15">
        <f t="shared" si="6"/>
        <v>73</v>
      </c>
      <c r="G105" s="15">
        <v>5979</v>
      </c>
      <c r="H105" s="15">
        <v>5995</v>
      </c>
      <c r="I105" s="15">
        <f t="shared" si="7"/>
        <v>16</v>
      </c>
      <c r="J105" s="17">
        <v>6.73</v>
      </c>
      <c r="K105" s="17">
        <v>3.61</v>
      </c>
      <c r="L105" s="18">
        <f t="shared" si="11"/>
        <v>549.05000000000007</v>
      </c>
      <c r="M105" s="18">
        <v>-0.65999999999985448</v>
      </c>
      <c r="N105" s="19">
        <f t="shared" si="12"/>
        <v>548.39000000000021</v>
      </c>
      <c r="O105" s="26">
        <v>548.4</v>
      </c>
      <c r="P105" s="21"/>
      <c r="Q105" s="22">
        <f t="shared" si="9"/>
        <v>-9.9999999997635314E-3</v>
      </c>
    </row>
    <row r="106" spans="1:17" ht="15.75" x14ac:dyDescent="0.25">
      <c r="A106" s="16" t="s">
        <v>44</v>
      </c>
      <c r="B106" s="16">
        <v>2</v>
      </c>
      <c r="C106" s="33"/>
      <c r="D106" s="15">
        <v>11617</v>
      </c>
      <c r="E106" s="15">
        <v>12587</v>
      </c>
      <c r="F106" s="15">
        <f t="shared" si="6"/>
        <v>970</v>
      </c>
      <c r="G106" s="15"/>
      <c r="H106" s="15"/>
      <c r="I106" s="15">
        <f t="shared" si="7"/>
        <v>0</v>
      </c>
      <c r="J106" s="23">
        <v>6</v>
      </c>
      <c r="K106" s="17">
        <v>3.61</v>
      </c>
      <c r="L106" s="18">
        <f t="shared" si="11"/>
        <v>5820</v>
      </c>
      <c r="M106" s="18">
        <v>0</v>
      </c>
      <c r="N106" s="19">
        <f t="shared" si="12"/>
        <v>5820</v>
      </c>
      <c r="O106" s="26">
        <v>5820</v>
      </c>
      <c r="P106" s="21"/>
      <c r="Q106" s="22">
        <f t="shared" si="9"/>
        <v>0</v>
      </c>
    </row>
    <row r="107" spans="1:17" ht="15.75" x14ac:dyDescent="0.25">
      <c r="A107" s="16" t="s">
        <v>45</v>
      </c>
      <c r="B107" s="16">
        <v>3</v>
      </c>
      <c r="C107" s="36"/>
      <c r="D107" s="15">
        <v>532</v>
      </c>
      <c r="E107" s="15">
        <v>547</v>
      </c>
      <c r="F107" s="37">
        <f t="shared" si="6"/>
        <v>15</v>
      </c>
      <c r="G107" s="15">
        <v>124</v>
      </c>
      <c r="H107" s="15">
        <v>126</v>
      </c>
      <c r="I107" s="15">
        <f t="shared" si="7"/>
        <v>2</v>
      </c>
      <c r="J107" s="17">
        <v>6.73</v>
      </c>
      <c r="K107" s="17">
        <v>3.61</v>
      </c>
      <c r="L107" s="18">
        <f t="shared" si="11"/>
        <v>108.17</v>
      </c>
      <c r="M107" s="18">
        <f>-L107</f>
        <v>-108.17</v>
      </c>
      <c r="N107" s="19">
        <f t="shared" si="12"/>
        <v>0</v>
      </c>
      <c r="O107" s="20"/>
      <c r="P107" s="21" t="s">
        <v>46</v>
      </c>
      <c r="Q107" s="22">
        <f>-243</f>
        <v>-243</v>
      </c>
    </row>
    <row r="108" spans="1:17" ht="15.75" x14ac:dyDescent="0.25">
      <c r="A108" s="16" t="s">
        <v>47</v>
      </c>
      <c r="B108" s="16">
        <v>6</v>
      </c>
      <c r="C108" s="36"/>
      <c r="D108" s="15">
        <v>0</v>
      </c>
      <c r="E108" s="15">
        <v>0</v>
      </c>
      <c r="F108" s="16">
        <f t="shared" si="6"/>
        <v>0</v>
      </c>
      <c r="G108" s="15">
        <v>0</v>
      </c>
      <c r="H108" s="15">
        <v>0</v>
      </c>
      <c r="I108" s="16">
        <f t="shared" si="7"/>
        <v>0</v>
      </c>
      <c r="J108" s="17">
        <v>6.73</v>
      </c>
      <c r="K108" s="17">
        <v>3.61</v>
      </c>
      <c r="L108" s="18">
        <f t="shared" si="11"/>
        <v>0</v>
      </c>
      <c r="M108" s="18">
        <v>0</v>
      </c>
      <c r="N108" s="19">
        <f t="shared" si="12"/>
        <v>0</v>
      </c>
      <c r="O108" s="20"/>
      <c r="P108" s="21"/>
      <c r="Q108" s="22">
        <f t="shared" si="9"/>
        <v>0</v>
      </c>
    </row>
    <row r="109" spans="1:17" ht="15.75" x14ac:dyDescent="0.25">
      <c r="A109" s="16" t="s">
        <v>48</v>
      </c>
      <c r="B109" s="16">
        <v>6</v>
      </c>
      <c r="C109" s="36"/>
      <c r="D109" s="15">
        <v>1893</v>
      </c>
      <c r="E109" s="15">
        <v>1894</v>
      </c>
      <c r="F109" s="15">
        <f t="shared" si="6"/>
        <v>1</v>
      </c>
      <c r="G109" s="15">
        <v>953</v>
      </c>
      <c r="H109" s="15">
        <v>953</v>
      </c>
      <c r="I109" s="15">
        <f t="shared" si="7"/>
        <v>0</v>
      </c>
      <c r="J109" s="17">
        <v>6.73</v>
      </c>
      <c r="K109" s="17">
        <v>3.61</v>
      </c>
      <c r="L109" s="38">
        <f t="shared" si="11"/>
        <v>6.73</v>
      </c>
      <c r="M109" s="38">
        <v>0</v>
      </c>
      <c r="N109" s="39">
        <f t="shared" si="12"/>
        <v>6.73</v>
      </c>
      <c r="O109" s="20"/>
      <c r="P109" s="40"/>
      <c r="Q109" s="22">
        <f t="shared" si="9"/>
        <v>6.73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2025-10-16T11:36:43Z</dcterms:created>
  <dcterms:modified xsi:type="dcterms:W3CDTF">2025-10-16T11:37:06Z</dcterms:modified>
</cp:coreProperties>
</file>