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03164BDB-72AC-46C5-9836-673BFFE72E14}" xr6:coauthVersionLast="47" xr6:coauthVersionMax="47" xr10:uidLastSave="{00000000-0000-0000-0000-000000000000}"/>
  <bookViews>
    <workbookView xWindow="-120" yWindow="-120" windowWidth="38640" windowHeight="21120" xr2:uid="{0B4FE642-9265-4792-BCD0-D75A9399D10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3" i="1" l="1"/>
  <c r="F113" i="1"/>
  <c r="L113" i="1" s="1"/>
  <c r="I112" i="1"/>
  <c r="F112" i="1"/>
  <c r="L112" i="1" s="1"/>
  <c r="I111" i="1"/>
  <c r="F111" i="1"/>
  <c r="L111" i="1" s="1"/>
  <c r="I110" i="1"/>
  <c r="F110" i="1"/>
  <c r="L110" i="1" s="1"/>
  <c r="I109" i="1"/>
  <c r="F109" i="1"/>
  <c r="L109" i="1" s="1"/>
  <c r="M109" i="1" s="1"/>
  <c r="Q109" i="1" s="1"/>
  <c r="R109" i="1" s="1"/>
  <c r="U109" i="1" s="1"/>
  <c r="I108" i="1"/>
  <c r="F108" i="1"/>
  <c r="L108" i="1" s="1"/>
  <c r="I107" i="1"/>
  <c r="F107" i="1"/>
  <c r="L107" i="1" s="1"/>
  <c r="I106" i="1"/>
  <c r="F106" i="1"/>
  <c r="L106" i="1" s="1"/>
  <c r="I105" i="1"/>
  <c r="F105" i="1"/>
  <c r="L105" i="1" s="1"/>
  <c r="I104" i="1"/>
  <c r="F104" i="1"/>
  <c r="L104" i="1" s="1"/>
  <c r="I103" i="1"/>
  <c r="F103" i="1"/>
  <c r="L103" i="1" s="1"/>
  <c r="I102" i="1"/>
  <c r="F102" i="1"/>
  <c r="L102" i="1" s="1"/>
  <c r="I101" i="1"/>
  <c r="F101" i="1"/>
  <c r="L101" i="1" s="1"/>
  <c r="I100" i="1"/>
  <c r="F100" i="1"/>
  <c r="L100" i="1" s="1"/>
  <c r="I99" i="1"/>
  <c r="F99" i="1"/>
  <c r="L99" i="1" s="1"/>
  <c r="I98" i="1"/>
  <c r="F98" i="1"/>
  <c r="L98" i="1" s="1"/>
  <c r="I97" i="1"/>
  <c r="F97" i="1"/>
  <c r="L97" i="1" s="1"/>
  <c r="I96" i="1"/>
  <c r="F96" i="1"/>
  <c r="L96" i="1" s="1"/>
  <c r="I95" i="1"/>
  <c r="F95" i="1"/>
  <c r="L95" i="1" s="1"/>
  <c r="M95" i="1" s="1"/>
  <c r="Q95" i="1" s="1"/>
  <c r="R95" i="1" s="1"/>
  <c r="U95" i="1" s="1"/>
  <c r="L94" i="1"/>
  <c r="P94" i="1" s="1"/>
  <c r="I94" i="1"/>
  <c r="F94" i="1"/>
  <c r="I93" i="1"/>
  <c r="F93" i="1"/>
  <c r="L93" i="1" s="1"/>
  <c r="I92" i="1"/>
  <c r="F92" i="1"/>
  <c r="L92" i="1" s="1"/>
  <c r="L91" i="1"/>
  <c r="P91" i="1" s="1"/>
  <c r="I91" i="1"/>
  <c r="F91" i="1"/>
  <c r="I90" i="1"/>
  <c r="F90" i="1"/>
  <c r="L90" i="1" s="1"/>
  <c r="I89" i="1"/>
  <c r="F89" i="1"/>
  <c r="L89" i="1" s="1"/>
  <c r="L88" i="1"/>
  <c r="P88" i="1" s="1"/>
  <c r="I88" i="1"/>
  <c r="F88" i="1"/>
  <c r="I87" i="1"/>
  <c r="F87" i="1"/>
  <c r="L87" i="1" s="1"/>
  <c r="I86" i="1"/>
  <c r="F86" i="1"/>
  <c r="L86" i="1" s="1"/>
  <c r="L85" i="1"/>
  <c r="P85" i="1" s="1"/>
  <c r="I85" i="1"/>
  <c r="F85" i="1"/>
  <c r="I84" i="1"/>
  <c r="F84" i="1"/>
  <c r="L84" i="1" s="1"/>
  <c r="I83" i="1"/>
  <c r="F83" i="1"/>
  <c r="L83" i="1" s="1"/>
  <c r="L82" i="1"/>
  <c r="P82" i="1" s="1"/>
  <c r="I82" i="1"/>
  <c r="F82" i="1"/>
  <c r="I81" i="1"/>
  <c r="F81" i="1"/>
  <c r="L81" i="1" s="1"/>
  <c r="I80" i="1"/>
  <c r="F80" i="1"/>
  <c r="L80" i="1" s="1"/>
  <c r="L79" i="1"/>
  <c r="P79" i="1" s="1"/>
  <c r="I79" i="1"/>
  <c r="F79" i="1"/>
  <c r="I78" i="1"/>
  <c r="F78" i="1"/>
  <c r="L78" i="1" s="1"/>
  <c r="U77" i="1"/>
  <c r="I77" i="1"/>
  <c r="L77" i="1" s="1"/>
  <c r="M77" i="1" s="1"/>
  <c r="F77" i="1"/>
  <c r="I76" i="1"/>
  <c r="F76" i="1"/>
  <c r="L76" i="1" s="1"/>
  <c r="I75" i="1"/>
  <c r="F75" i="1"/>
  <c r="L75" i="1" s="1"/>
  <c r="I74" i="1"/>
  <c r="L74" i="1" s="1"/>
  <c r="F74" i="1"/>
  <c r="I73" i="1"/>
  <c r="F73" i="1"/>
  <c r="L73" i="1" s="1"/>
  <c r="I72" i="1"/>
  <c r="F72" i="1"/>
  <c r="L72" i="1" s="1"/>
  <c r="I71" i="1"/>
  <c r="L71" i="1" s="1"/>
  <c r="F71" i="1"/>
  <c r="I70" i="1"/>
  <c r="F70" i="1"/>
  <c r="L70" i="1" s="1"/>
  <c r="I69" i="1"/>
  <c r="F69" i="1"/>
  <c r="L69" i="1" s="1"/>
  <c r="I68" i="1"/>
  <c r="L68" i="1" s="1"/>
  <c r="F68" i="1"/>
  <c r="I67" i="1"/>
  <c r="F67" i="1"/>
  <c r="L67" i="1" s="1"/>
  <c r="I66" i="1"/>
  <c r="F66" i="1"/>
  <c r="L66" i="1" s="1"/>
  <c r="I65" i="1"/>
  <c r="L65" i="1" s="1"/>
  <c r="F65" i="1"/>
  <c r="I64" i="1"/>
  <c r="F64" i="1"/>
  <c r="L64" i="1" s="1"/>
  <c r="I63" i="1"/>
  <c r="F63" i="1"/>
  <c r="L63" i="1" s="1"/>
  <c r="I62" i="1"/>
  <c r="L62" i="1" s="1"/>
  <c r="F62" i="1"/>
  <c r="I61" i="1"/>
  <c r="F61" i="1"/>
  <c r="L61" i="1" s="1"/>
  <c r="I60" i="1"/>
  <c r="F60" i="1"/>
  <c r="L60" i="1" s="1"/>
  <c r="P59" i="1"/>
  <c r="I59" i="1"/>
  <c r="L59" i="1" s="1"/>
  <c r="M59" i="1" s="1"/>
  <c r="Q59" i="1" s="1"/>
  <c r="F59" i="1"/>
  <c r="I58" i="1"/>
  <c r="F58" i="1"/>
  <c r="L58" i="1" s="1"/>
  <c r="I57" i="1"/>
  <c r="F57" i="1"/>
  <c r="L57" i="1" s="1"/>
  <c r="I56" i="1"/>
  <c r="L56" i="1" s="1"/>
  <c r="F56" i="1"/>
  <c r="I55" i="1"/>
  <c r="F55" i="1"/>
  <c r="L55" i="1" s="1"/>
  <c r="I54" i="1"/>
  <c r="F54" i="1"/>
  <c r="L54" i="1" s="1"/>
  <c r="I53" i="1"/>
  <c r="L53" i="1" s="1"/>
  <c r="F53" i="1"/>
  <c r="I52" i="1"/>
  <c r="F52" i="1"/>
  <c r="L52" i="1" s="1"/>
  <c r="I51" i="1"/>
  <c r="F51" i="1"/>
  <c r="L51" i="1" s="1"/>
  <c r="I50" i="1"/>
  <c r="L50" i="1" s="1"/>
  <c r="F50" i="1"/>
  <c r="I49" i="1"/>
  <c r="F49" i="1"/>
  <c r="L49" i="1" s="1"/>
  <c r="I48" i="1"/>
  <c r="F48" i="1"/>
  <c r="L48" i="1" s="1"/>
  <c r="I47" i="1"/>
  <c r="L47" i="1" s="1"/>
  <c r="F47" i="1"/>
  <c r="I46" i="1"/>
  <c r="F46" i="1"/>
  <c r="L46" i="1" s="1"/>
  <c r="I45" i="1"/>
  <c r="F45" i="1"/>
  <c r="L45" i="1" s="1"/>
  <c r="I44" i="1"/>
  <c r="L44" i="1" s="1"/>
  <c r="F44" i="1"/>
  <c r="I43" i="1"/>
  <c r="F43" i="1"/>
  <c r="L43" i="1" s="1"/>
  <c r="I42" i="1"/>
  <c r="F42" i="1"/>
  <c r="L42" i="1" s="1"/>
  <c r="I41" i="1"/>
  <c r="L41" i="1" s="1"/>
  <c r="F41" i="1"/>
  <c r="I40" i="1"/>
  <c r="F40" i="1"/>
  <c r="L40" i="1" s="1"/>
  <c r="I39" i="1"/>
  <c r="F39" i="1"/>
  <c r="L39" i="1" s="1"/>
  <c r="I38" i="1"/>
  <c r="L38" i="1" s="1"/>
  <c r="F38" i="1"/>
  <c r="I37" i="1"/>
  <c r="F37" i="1"/>
  <c r="L37" i="1" s="1"/>
  <c r="I36" i="1"/>
  <c r="F36" i="1"/>
  <c r="L36" i="1" s="1"/>
  <c r="I35" i="1"/>
  <c r="L35" i="1" s="1"/>
  <c r="F35" i="1"/>
  <c r="I34" i="1"/>
  <c r="F34" i="1"/>
  <c r="L34" i="1" s="1"/>
  <c r="I33" i="1"/>
  <c r="F33" i="1"/>
  <c r="L33" i="1" s="1"/>
  <c r="I32" i="1"/>
  <c r="L32" i="1" s="1"/>
  <c r="F32" i="1"/>
  <c r="I31" i="1"/>
  <c r="F31" i="1"/>
  <c r="L31" i="1" s="1"/>
  <c r="I30" i="1"/>
  <c r="F30" i="1"/>
  <c r="L30" i="1" s="1"/>
  <c r="I29" i="1"/>
  <c r="L29" i="1" s="1"/>
  <c r="F29" i="1"/>
  <c r="I28" i="1"/>
  <c r="F28" i="1"/>
  <c r="L28" i="1" s="1"/>
  <c r="I27" i="1"/>
  <c r="F27" i="1"/>
  <c r="L27" i="1" s="1"/>
  <c r="I26" i="1"/>
  <c r="L26" i="1" s="1"/>
  <c r="F26" i="1"/>
  <c r="I25" i="1"/>
  <c r="F25" i="1"/>
  <c r="L25" i="1" s="1"/>
  <c r="M25" i="1" s="1"/>
  <c r="Q25" i="1" s="1"/>
  <c r="R25" i="1" s="1"/>
  <c r="U25" i="1" s="1"/>
  <c r="I24" i="1"/>
  <c r="F24" i="1"/>
  <c r="L24" i="1" s="1"/>
  <c r="L23" i="1"/>
  <c r="P23" i="1" s="1"/>
  <c r="I23" i="1"/>
  <c r="F23" i="1"/>
  <c r="I22" i="1"/>
  <c r="F22" i="1"/>
  <c r="L22" i="1" s="1"/>
  <c r="I21" i="1"/>
  <c r="F21" i="1"/>
  <c r="L21" i="1" s="1"/>
  <c r="L20" i="1"/>
  <c r="I20" i="1"/>
  <c r="F20" i="1"/>
  <c r="I19" i="1"/>
  <c r="F19" i="1"/>
  <c r="L19" i="1" s="1"/>
  <c r="I18" i="1"/>
  <c r="F18" i="1"/>
  <c r="L18" i="1" s="1"/>
  <c r="L17" i="1"/>
  <c r="P17" i="1" s="1"/>
  <c r="I17" i="1"/>
  <c r="F17" i="1"/>
  <c r="I16" i="1"/>
  <c r="F16" i="1"/>
  <c r="L16" i="1" s="1"/>
  <c r="I15" i="1"/>
  <c r="F15" i="1"/>
  <c r="L15" i="1" s="1"/>
  <c r="L14" i="1"/>
  <c r="P14" i="1" s="1"/>
  <c r="I14" i="1"/>
  <c r="F14" i="1"/>
  <c r="I13" i="1"/>
  <c r="F13" i="1"/>
  <c r="L13" i="1" s="1"/>
  <c r="I12" i="1"/>
  <c r="F12" i="1"/>
  <c r="L12" i="1" s="1"/>
  <c r="L11" i="1"/>
  <c r="P11" i="1" s="1"/>
  <c r="I11" i="1"/>
  <c r="F11" i="1"/>
  <c r="I10" i="1"/>
  <c r="F10" i="1"/>
  <c r="L10" i="1" s="1"/>
  <c r="I9" i="1"/>
  <c r="F9" i="1"/>
  <c r="L9" i="1" s="1"/>
  <c r="L8" i="1"/>
  <c r="P8" i="1" s="1"/>
  <c r="I8" i="1"/>
  <c r="F8" i="1"/>
  <c r="I7" i="1"/>
  <c r="F7" i="1"/>
  <c r="L7" i="1" s="1"/>
  <c r="I6" i="1"/>
  <c r="F6" i="1"/>
  <c r="L6" i="1" s="1"/>
  <c r="L5" i="1"/>
  <c r="I5" i="1"/>
  <c r="F5" i="1"/>
  <c r="I4" i="1"/>
  <c r="F4" i="1"/>
  <c r="L4" i="1" s="1"/>
  <c r="I3" i="1"/>
  <c r="F3" i="1"/>
  <c r="L3" i="1" s="1"/>
  <c r="L2" i="1"/>
  <c r="I2" i="1"/>
  <c r="F2" i="1"/>
  <c r="P46" i="1" l="1"/>
  <c r="M46" i="1"/>
  <c r="Q46" i="1" s="1"/>
  <c r="P108" i="1"/>
  <c r="M108" i="1"/>
  <c r="Q108" i="1" s="1"/>
  <c r="P64" i="1"/>
  <c r="M64" i="1"/>
  <c r="Q64" i="1" s="1"/>
  <c r="P70" i="1"/>
  <c r="M70" i="1"/>
  <c r="Q70" i="1" s="1"/>
  <c r="P76" i="1"/>
  <c r="R76" i="1" s="1"/>
  <c r="U76" i="1" s="1"/>
  <c r="M76" i="1"/>
  <c r="Q76" i="1" s="1"/>
  <c r="P81" i="1"/>
  <c r="R81" i="1" s="1"/>
  <c r="U81" i="1" s="1"/>
  <c r="M81" i="1"/>
  <c r="Q81" i="1" s="1"/>
  <c r="P86" i="1"/>
  <c r="M86" i="1"/>
  <c r="Q86" i="1" s="1"/>
  <c r="P102" i="1"/>
  <c r="M102" i="1"/>
  <c r="Q102" i="1" s="1"/>
  <c r="P13" i="1"/>
  <c r="M13" i="1"/>
  <c r="Q13" i="1" s="1"/>
  <c r="P18" i="1"/>
  <c r="M18" i="1"/>
  <c r="Q18" i="1" s="1"/>
  <c r="M97" i="1"/>
  <c r="Q97" i="1" s="1"/>
  <c r="P97" i="1"/>
  <c r="R97" i="1" s="1"/>
  <c r="U97" i="1" s="1"/>
  <c r="P103" i="1"/>
  <c r="M103" i="1"/>
  <c r="Q103" i="1" s="1"/>
  <c r="P3" i="1"/>
  <c r="M3" i="1"/>
  <c r="Q3" i="1" s="1"/>
  <c r="P4" i="1"/>
  <c r="R4" i="1" s="1"/>
  <c r="U4" i="1" s="1"/>
  <c r="M4" i="1"/>
  <c r="Q4" i="1" s="1"/>
  <c r="R8" i="1"/>
  <c r="U8" i="1" s="1"/>
  <c r="M29" i="1"/>
  <c r="Q29" i="1" s="1"/>
  <c r="P29" i="1"/>
  <c r="R29" i="1" s="1"/>
  <c r="U29" i="1" s="1"/>
  <c r="M35" i="1"/>
  <c r="Q35" i="1" s="1"/>
  <c r="P35" i="1"/>
  <c r="R35" i="1" s="1"/>
  <c r="U35" i="1" s="1"/>
  <c r="M41" i="1"/>
  <c r="Q41" i="1" s="1"/>
  <c r="P41" i="1"/>
  <c r="R41" i="1" s="1"/>
  <c r="U41" i="1" s="1"/>
  <c r="M47" i="1"/>
  <c r="Q47" i="1" s="1"/>
  <c r="P47" i="1"/>
  <c r="R47" i="1" s="1"/>
  <c r="U47" i="1" s="1"/>
  <c r="M53" i="1"/>
  <c r="Q53" i="1" s="1"/>
  <c r="P53" i="1"/>
  <c r="P87" i="1"/>
  <c r="M87" i="1"/>
  <c r="Q87" i="1" s="1"/>
  <c r="P92" i="1"/>
  <c r="M92" i="1"/>
  <c r="Q92" i="1" s="1"/>
  <c r="P9" i="1"/>
  <c r="R9" i="1" s="1"/>
  <c r="U9" i="1" s="1"/>
  <c r="M9" i="1"/>
  <c r="Q9" i="1" s="1"/>
  <c r="P19" i="1"/>
  <c r="M19" i="1"/>
  <c r="Q19" i="1" s="1"/>
  <c r="P24" i="1"/>
  <c r="M24" i="1"/>
  <c r="Q24" i="1" s="1"/>
  <c r="P30" i="1"/>
  <c r="M30" i="1"/>
  <c r="Q30" i="1" s="1"/>
  <c r="P36" i="1"/>
  <c r="M36" i="1"/>
  <c r="Q36" i="1" s="1"/>
  <c r="P42" i="1"/>
  <c r="R42" i="1" s="1"/>
  <c r="U42" i="1" s="1"/>
  <c r="M42" i="1"/>
  <c r="Q42" i="1" s="1"/>
  <c r="P48" i="1"/>
  <c r="R48" i="1" s="1"/>
  <c r="U48" i="1" s="1"/>
  <c r="M48" i="1"/>
  <c r="Q48" i="1" s="1"/>
  <c r="P54" i="1"/>
  <c r="M54" i="1"/>
  <c r="Q54" i="1" s="1"/>
  <c r="R59" i="1"/>
  <c r="U59" i="1" s="1"/>
  <c r="M65" i="1"/>
  <c r="Q65" i="1" s="1"/>
  <c r="P65" i="1"/>
  <c r="M71" i="1"/>
  <c r="Q71" i="1" s="1"/>
  <c r="P71" i="1"/>
  <c r="R71" i="1" s="1"/>
  <c r="U71" i="1" s="1"/>
  <c r="P98" i="1"/>
  <c r="M98" i="1"/>
  <c r="Q98" i="1" s="1"/>
  <c r="P104" i="1"/>
  <c r="M104" i="1"/>
  <c r="Q104" i="1" s="1"/>
  <c r="P110" i="1"/>
  <c r="M110" i="1"/>
  <c r="Q110" i="1" s="1"/>
  <c r="P40" i="1"/>
  <c r="M40" i="1"/>
  <c r="Q40" i="1" s="1"/>
  <c r="P60" i="1"/>
  <c r="R60" i="1" s="1"/>
  <c r="U60" i="1" s="1"/>
  <c r="M60" i="1"/>
  <c r="Q60" i="1" s="1"/>
  <c r="P66" i="1"/>
  <c r="M66" i="1"/>
  <c r="Q66" i="1" s="1"/>
  <c r="P72" i="1"/>
  <c r="M72" i="1"/>
  <c r="Q72" i="1" s="1"/>
  <c r="P93" i="1"/>
  <c r="R93" i="1" s="1"/>
  <c r="U93" i="1" s="1"/>
  <c r="M93" i="1"/>
  <c r="Q93" i="1" s="1"/>
  <c r="P10" i="1"/>
  <c r="M10" i="1"/>
  <c r="Q10" i="1" s="1"/>
  <c r="P31" i="1"/>
  <c r="R31" i="1" s="1"/>
  <c r="U31" i="1" s="1"/>
  <c r="M31" i="1"/>
  <c r="Q31" i="1" s="1"/>
  <c r="P37" i="1"/>
  <c r="M37" i="1"/>
  <c r="Q37" i="1" s="1"/>
  <c r="P43" i="1"/>
  <c r="M43" i="1"/>
  <c r="Q43" i="1" s="1"/>
  <c r="P49" i="1"/>
  <c r="M49" i="1"/>
  <c r="Q49" i="1" s="1"/>
  <c r="P55" i="1"/>
  <c r="M55" i="1"/>
  <c r="Q55" i="1" s="1"/>
  <c r="P78" i="1"/>
  <c r="M78" i="1"/>
  <c r="Q78" i="1" s="1"/>
  <c r="P83" i="1"/>
  <c r="R83" i="1" s="1"/>
  <c r="U83" i="1" s="1"/>
  <c r="M83" i="1"/>
  <c r="Q83" i="1" s="1"/>
  <c r="P99" i="1"/>
  <c r="M99" i="1"/>
  <c r="Q99" i="1" s="1"/>
  <c r="P105" i="1"/>
  <c r="M105" i="1"/>
  <c r="Q105" i="1" s="1"/>
  <c r="P111" i="1"/>
  <c r="M111" i="1"/>
  <c r="Q111" i="1" s="1"/>
  <c r="P52" i="1"/>
  <c r="M52" i="1"/>
  <c r="Q52" i="1" s="1"/>
  <c r="P5" i="1"/>
  <c r="M5" i="1"/>
  <c r="Q5" i="1" s="1"/>
  <c r="P15" i="1"/>
  <c r="R15" i="1" s="1"/>
  <c r="U15" i="1" s="1"/>
  <c r="M15" i="1"/>
  <c r="Q15" i="1" s="1"/>
  <c r="P61" i="1"/>
  <c r="M61" i="1"/>
  <c r="Q61" i="1" s="1"/>
  <c r="P67" i="1"/>
  <c r="M67" i="1"/>
  <c r="Q67" i="1" s="1"/>
  <c r="P73" i="1"/>
  <c r="M73" i="1"/>
  <c r="Q73" i="1" s="1"/>
  <c r="P96" i="1"/>
  <c r="R96" i="1" s="1"/>
  <c r="U96" i="1" s="1"/>
  <c r="M96" i="1"/>
  <c r="Q96" i="1" s="1"/>
  <c r="P6" i="1"/>
  <c r="M6" i="1"/>
  <c r="Q6" i="1" s="1"/>
  <c r="P20" i="1"/>
  <c r="M20" i="1"/>
  <c r="Q20" i="1" s="1"/>
  <c r="P84" i="1"/>
  <c r="M84" i="1"/>
  <c r="Q84" i="1" s="1"/>
  <c r="P89" i="1"/>
  <c r="R89" i="1" s="1"/>
  <c r="U89" i="1" s="1"/>
  <c r="M89" i="1"/>
  <c r="Q89" i="1" s="1"/>
  <c r="M100" i="1"/>
  <c r="Q100" i="1" s="1"/>
  <c r="P100" i="1"/>
  <c r="M106" i="1"/>
  <c r="Q106" i="1" s="1"/>
  <c r="P106" i="1"/>
  <c r="M112" i="1"/>
  <c r="Q112" i="1" s="1"/>
  <c r="P112" i="1"/>
  <c r="R112" i="1" s="1"/>
  <c r="U112" i="1" s="1"/>
  <c r="P58" i="1"/>
  <c r="M58" i="1"/>
  <c r="Q58" i="1" s="1"/>
  <c r="P16" i="1"/>
  <c r="M16" i="1"/>
  <c r="Q16" i="1" s="1"/>
  <c r="P21" i="1"/>
  <c r="R21" i="1" s="1"/>
  <c r="U21" i="1" s="1"/>
  <c r="M21" i="1"/>
  <c r="Q21" i="1" s="1"/>
  <c r="M26" i="1"/>
  <c r="Q26" i="1" s="1"/>
  <c r="P26" i="1"/>
  <c r="M32" i="1"/>
  <c r="Q32" i="1" s="1"/>
  <c r="P32" i="1"/>
  <c r="M38" i="1"/>
  <c r="Q38" i="1" s="1"/>
  <c r="P38" i="1"/>
  <c r="R38" i="1" s="1"/>
  <c r="U38" i="1" s="1"/>
  <c r="M44" i="1"/>
  <c r="Q44" i="1" s="1"/>
  <c r="P44" i="1"/>
  <c r="R44" i="1" s="1"/>
  <c r="U44" i="1" s="1"/>
  <c r="M50" i="1"/>
  <c r="Q50" i="1" s="1"/>
  <c r="P50" i="1"/>
  <c r="M56" i="1"/>
  <c r="Q56" i="1" s="1"/>
  <c r="P56" i="1"/>
  <c r="R94" i="1"/>
  <c r="U94" i="1" s="1"/>
  <c r="P28" i="1"/>
  <c r="M28" i="1"/>
  <c r="Q28" i="1" s="1"/>
  <c r="P27" i="1"/>
  <c r="M27" i="1"/>
  <c r="Q27" i="1" s="1"/>
  <c r="P33" i="1"/>
  <c r="M33" i="1"/>
  <c r="Q33" i="1" s="1"/>
  <c r="P39" i="1"/>
  <c r="M39" i="1"/>
  <c r="Q39" i="1" s="1"/>
  <c r="P51" i="1"/>
  <c r="R51" i="1" s="1"/>
  <c r="U51" i="1" s="1"/>
  <c r="M51" i="1"/>
  <c r="Q51" i="1" s="1"/>
  <c r="P57" i="1"/>
  <c r="R57" i="1" s="1"/>
  <c r="U57" i="1" s="1"/>
  <c r="M57" i="1"/>
  <c r="Q57" i="1" s="1"/>
  <c r="M62" i="1"/>
  <c r="Q62" i="1" s="1"/>
  <c r="P62" i="1"/>
  <c r="M68" i="1"/>
  <c r="Q68" i="1" s="1"/>
  <c r="P68" i="1"/>
  <c r="R68" i="1" s="1"/>
  <c r="U68" i="1" s="1"/>
  <c r="M74" i="1"/>
  <c r="Q74" i="1" s="1"/>
  <c r="P74" i="1"/>
  <c r="R74" i="1" s="1"/>
  <c r="U74" i="1" s="1"/>
  <c r="R79" i="1"/>
  <c r="U79" i="1" s="1"/>
  <c r="P90" i="1"/>
  <c r="M90" i="1"/>
  <c r="Q90" i="1" s="1"/>
  <c r="P101" i="1"/>
  <c r="M101" i="1"/>
  <c r="Q101" i="1" s="1"/>
  <c r="P107" i="1"/>
  <c r="M107" i="1"/>
  <c r="Q107" i="1" s="1"/>
  <c r="P113" i="1"/>
  <c r="M113" i="1"/>
  <c r="Q113" i="1" s="1"/>
  <c r="P34" i="1"/>
  <c r="R34" i="1" s="1"/>
  <c r="U34" i="1" s="1"/>
  <c r="M34" i="1"/>
  <c r="Q34" i="1" s="1"/>
  <c r="P45" i="1"/>
  <c r="M45" i="1"/>
  <c r="Q45" i="1" s="1"/>
  <c r="P2" i="1"/>
  <c r="M2" i="1"/>
  <c r="Q2" i="1" s="1"/>
  <c r="P7" i="1"/>
  <c r="M7" i="1"/>
  <c r="Q7" i="1" s="1"/>
  <c r="P12" i="1"/>
  <c r="M12" i="1"/>
  <c r="Q12" i="1" s="1"/>
  <c r="P22" i="1"/>
  <c r="M22" i="1"/>
  <c r="Q22" i="1" s="1"/>
  <c r="P63" i="1"/>
  <c r="R63" i="1" s="1"/>
  <c r="U63" i="1" s="1"/>
  <c r="M63" i="1"/>
  <c r="Q63" i="1" s="1"/>
  <c r="P69" i="1"/>
  <c r="M69" i="1"/>
  <c r="Q69" i="1" s="1"/>
  <c r="P75" i="1"/>
  <c r="M75" i="1"/>
  <c r="Q75" i="1" s="1"/>
  <c r="P80" i="1"/>
  <c r="M80" i="1"/>
  <c r="Q80" i="1" s="1"/>
  <c r="M8" i="1"/>
  <c r="Q8" i="1" s="1"/>
  <c r="M11" i="1"/>
  <c r="Q11" i="1" s="1"/>
  <c r="R11" i="1" s="1"/>
  <c r="U11" i="1" s="1"/>
  <c r="M14" i="1"/>
  <c r="Q14" i="1" s="1"/>
  <c r="R14" i="1" s="1"/>
  <c r="U14" i="1" s="1"/>
  <c r="M17" i="1"/>
  <c r="Q17" i="1" s="1"/>
  <c r="R17" i="1" s="1"/>
  <c r="U17" i="1" s="1"/>
  <c r="M23" i="1"/>
  <c r="Q23" i="1" s="1"/>
  <c r="R23" i="1" s="1"/>
  <c r="U23" i="1" s="1"/>
  <c r="M79" i="1"/>
  <c r="Q79" i="1" s="1"/>
  <c r="M82" i="1"/>
  <c r="Q82" i="1" s="1"/>
  <c r="R82" i="1" s="1"/>
  <c r="U82" i="1" s="1"/>
  <c r="M85" i="1"/>
  <c r="Q85" i="1" s="1"/>
  <c r="R85" i="1" s="1"/>
  <c r="U85" i="1" s="1"/>
  <c r="M88" i="1"/>
  <c r="Q88" i="1" s="1"/>
  <c r="R88" i="1" s="1"/>
  <c r="U88" i="1" s="1"/>
  <c r="M91" i="1"/>
  <c r="Q91" i="1" s="1"/>
  <c r="R91" i="1" s="1"/>
  <c r="U91" i="1" s="1"/>
  <c r="M94" i="1"/>
  <c r="Q94" i="1" s="1"/>
  <c r="R80" i="1" l="1"/>
  <c r="U80" i="1" s="1"/>
  <c r="R7" i="1"/>
  <c r="U7" i="1" s="1"/>
  <c r="R101" i="1"/>
  <c r="U101" i="1" s="1"/>
  <c r="R56" i="1"/>
  <c r="U56" i="1" s="1"/>
  <c r="R73" i="1"/>
  <c r="U73" i="1" s="1"/>
  <c r="R111" i="1"/>
  <c r="U111" i="1" s="1"/>
  <c r="R49" i="1"/>
  <c r="U49" i="1" s="1"/>
  <c r="R104" i="1"/>
  <c r="U104" i="1" s="1"/>
  <c r="R75" i="1"/>
  <c r="U75" i="1" s="1"/>
  <c r="R2" i="1"/>
  <c r="U2" i="1" s="1"/>
  <c r="R90" i="1"/>
  <c r="U90" i="1" s="1"/>
  <c r="R50" i="1"/>
  <c r="U50" i="1" s="1"/>
  <c r="R67" i="1"/>
  <c r="U67" i="1" s="1"/>
  <c r="R105" i="1"/>
  <c r="U105" i="1" s="1"/>
  <c r="R43" i="1"/>
  <c r="U43" i="1" s="1"/>
  <c r="R72" i="1"/>
  <c r="U72" i="1" s="1"/>
  <c r="R98" i="1"/>
  <c r="U98" i="1" s="1"/>
  <c r="R92" i="1"/>
  <c r="U92" i="1" s="1"/>
  <c r="R39" i="1"/>
  <c r="U39" i="1" s="1"/>
  <c r="R16" i="1"/>
  <c r="U16" i="1" s="1"/>
  <c r="R84" i="1"/>
  <c r="U84" i="1" s="1"/>
  <c r="R36" i="1"/>
  <c r="U36" i="1" s="1"/>
  <c r="R18" i="1"/>
  <c r="U18" i="1" s="1"/>
  <c r="R70" i="1"/>
  <c r="U70" i="1" s="1"/>
  <c r="R69" i="1"/>
  <c r="U69" i="1" s="1"/>
  <c r="R45" i="1"/>
  <c r="U45" i="1" s="1"/>
  <c r="R61" i="1"/>
  <c r="U61" i="1" s="1"/>
  <c r="R99" i="1"/>
  <c r="U99" i="1" s="1"/>
  <c r="R37" i="1"/>
  <c r="U37" i="1" s="1"/>
  <c r="R66" i="1"/>
  <c r="U66" i="1" s="1"/>
  <c r="R87" i="1"/>
  <c r="U87" i="1" s="1"/>
  <c r="R33" i="1"/>
  <c r="U33" i="1" s="1"/>
  <c r="R58" i="1"/>
  <c r="U58" i="1" s="1"/>
  <c r="R20" i="1"/>
  <c r="U20" i="1" s="1"/>
  <c r="R65" i="1"/>
  <c r="U65" i="1" s="1"/>
  <c r="R30" i="1"/>
  <c r="U30" i="1" s="1"/>
  <c r="R53" i="1"/>
  <c r="U53" i="1" s="1"/>
  <c r="R13" i="1"/>
  <c r="U13" i="1" s="1"/>
  <c r="R64" i="1"/>
  <c r="U64" i="1" s="1"/>
  <c r="R27" i="1"/>
  <c r="U27" i="1" s="1"/>
  <c r="R6" i="1"/>
  <c r="U6" i="1" s="1"/>
  <c r="R24" i="1"/>
  <c r="U24" i="1" s="1"/>
  <c r="R102" i="1"/>
  <c r="U102" i="1" s="1"/>
  <c r="R22" i="1"/>
  <c r="U22" i="1" s="1"/>
  <c r="R113" i="1"/>
  <c r="U113" i="1" s="1"/>
  <c r="R62" i="1"/>
  <c r="U62" i="1" s="1"/>
  <c r="R32" i="1"/>
  <c r="U32" i="1" s="1"/>
  <c r="R106" i="1"/>
  <c r="U106" i="1" s="1"/>
  <c r="R5" i="1"/>
  <c r="U5" i="1" s="1"/>
  <c r="R78" i="1"/>
  <c r="U78" i="1" s="1"/>
  <c r="R40" i="1"/>
  <c r="U40" i="1" s="1"/>
  <c r="R3" i="1"/>
  <c r="U3" i="1" s="1"/>
  <c r="R108" i="1"/>
  <c r="U108" i="1" s="1"/>
  <c r="R10" i="1"/>
  <c r="U10" i="1" s="1"/>
  <c r="R54" i="1"/>
  <c r="U54" i="1" s="1"/>
  <c r="R19" i="1"/>
  <c r="U19" i="1" s="1"/>
  <c r="R86" i="1"/>
  <c r="U86" i="1" s="1"/>
  <c r="R12" i="1"/>
  <c r="U12" i="1" s="1"/>
  <c r="R107" i="1"/>
  <c r="U107" i="1" s="1"/>
  <c r="R28" i="1"/>
  <c r="U28" i="1" s="1"/>
  <c r="R26" i="1"/>
  <c r="U26" i="1" s="1"/>
  <c r="R100" i="1"/>
  <c r="U100" i="1" s="1"/>
  <c r="R52" i="1"/>
  <c r="U52" i="1" s="1"/>
  <c r="R55" i="1"/>
  <c r="U55" i="1" s="1"/>
  <c r="R110" i="1"/>
  <c r="U110" i="1" s="1"/>
  <c r="R103" i="1"/>
  <c r="U103" i="1" s="1"/>
  <c r="R46" i="1"/>
  <c r="U46" i="1" s="1"/>
</calcChain>
</file>

<file path=xl/sharedStrings.xml><?xml version="1.0" encoding="utf-8"?>
<sst xmlns="http://schemas.openxmlformats.org/spreadsheetml/2006/main" count="42" uniqueCount="38">
  <si>
    <t>Номер Участка</t>
  </si>
  <si>
    <t>номер линии</t>
  </si>
  <si>
    <t>ФИО Номер участка</t>
  </si>
  <si>
    <t>ДЕНЬ показания на 30.09.2023</t>
  </si>
  <si>
    <t>ДЕНЬ Расход Электричества (кВт.)</t>
  </si>
  <si>
    <t>НОЧЬ показания на 30.09.2023</t>
  </si>
  <si>
    <t>НОЧЬ Расход Электричества (кВт.)</t>
  </si>
  <si>
    <t>ДЕНЬ Тариф  (руб.)</t>
  </si>
  <si>
    <t>НОЧЬ Тариф  (руб.)</t>
  </si>
  <si>
    <t>Начислено за сентябрь  (руб.)</t>
  </si>
  <si>
    <t>Потери за сентябрь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</si>
  <si>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</si>
  <si>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</si>
  <si>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</si>
  <si>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</si>
  <si>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</si>
  <si>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</si>
  <si>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</si>
  <si>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</si>
  <si>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>Сумма начислений делится на три участка - 64, 153, 152</t>
  </si>
  <si>
    <t>Депозит в авусте 500р - 6 р= 494 - 7р(6+1) авг= 487 на сент</t>
  </si>
  <si>
    <t>депозит 500 руб- 13,5 (март)=486 руб-6,7 руб(апрель)=479 руб переходит на следующий месяц -26,9 руб (май) = 452 руб - 101 руб (июнь)= 351 руб - 108 руб (июль)=243 руб -(136+10)=97 +1000 руб= 1097 руб-107 руб(сент)=991 руб на окт</t>
  </si>
  <si>
    <t>посчитали по старому счетчикуза февраль  с собственником (8844-8678 день, 4877-4709 ночь. С учетом оплаты в ТНС кв день и 45 кв ночь. С учетом потерь сумма к оплате1239+120=1359 руб.</t>
  </si>
  <si>
    <t>долг за апрель</t>
  </si>
  <si>
    <t>Сумма начислений делится на три участка - 64, 153, 154</t>
  </si>
  <si>
    <t>Сумма начислений делится на три участка - 64, 153, 153</t>
  </si>
  <si>
    <t>170-69</t>
  </si>
  <si>
    <t>171-74</t>
  </si>
  <si>
    <t>депозит. 500-13(февраль)-95 (март)=392 руб - 61 руб (апрель)=331 руб переходит дальше - 125 руб (май)= 206 руб -74 руб (июнь)=132 руб+ 500 РУБ в июне оплата= 632 руб-78руб (июль)= 554 руб-(88 +7) (август)= 458 р - (92+7) за сент +600 руб (оплата в октябре)= 959 руб на окт</t>
  </si>
  <si>
    <t>172-67</t>
  </si>
  <si>
    <t>172-71</t>
  </si>
  <si>
    <t>172-72</t>
  </si>
  <si>
    <t>172-77</t>
  </si>
  <si>
    <t>29А</t>
  </si>
  <si>
    <t>39А</t>
  </si>
  <si>
    <t>86-А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</si>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</sst>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sz val="10"/>
      <color theme="1"/>
      <name val="Aptos Narrow"/>
      <family val="2"/>
      <scheme val="minor"/>
    </font>
    <font>
      <sz val="11"/>
      <color theme="1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1" fontId="2" fillId="0" borderId="1" xfId="0" applyNumberFormat="1" applyFont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readingOrder="1"/>
    </xf>
    <xf numFmtId="2" fontId="2" fillId="0" borderId="3" xfId="0" applyNumberFormat="1" applyFont="1" applyBorder="1" applyAlignment="1">
      <alignment horizontal="center" vertical="center" wrapText="1" readingOrder="1"/>
    </xf>
    <xf numFmtId="2" fontId="2" fillId="0" borderId="4" xfId="0" applyNumberFormat="1" applyFont="1" applyBorder="1" applyAlignment="1">
      <alignment horizontal="center" vertical="center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1" fontId="2" fillId="0" borderId="6" xfId="0" applyNumberFormat="1" applyFont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 readingOrder="1"/>
    </xf>
    <xf numFmtId="1" fontId="2" fillId="4" borderId="6" xfId="0" applyNumberFormat="1" applyFont="1" applyFill="1" applyBorder="1" applyAlignment="1">
      <alignment horizontal="center" vertical="center" wrapText="1" readingOrder="1"/>
    </xf>
    <xf numFmtId="1" fontId="2" fillId="5" borderId="6" xfId="0" applyNumberFormat="1" applyFont="1" applyFill="1" applyBorder="1" applyAlignment="1">
      <alignment horizontal="center" vertical="center" wrapText="1" readingOrder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1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/>
    </xf>
    <xf numFmtId="1" fontId="6" fillId="0" borderId="6" xfId="0" quotePrefix="1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1" fontId="8" fillId="3" borderId="6" xfId="0" quotePrefix="1" applyNumberFormat="1" applyFont="1" applyFill="1" applyBorder="1" applyAlignment="1">
      <alignment horizontal="center" readingOrder="1"/>
    </xf>
    <xf numFmtId="1" fontId="9" fillId="4" borderId="6" xfId="0" applyNumberFormat="1" applyFont="1" applyFill="1" applyBorder="1" applyAlignment="1">
      <alignment horizontal="center" readingOrder="1"/>
    </xf>
    <xf numFmtId="1" fontId="9" fillId="5" borderId="5" xfId="0" applyNumberFormat="1" applyFont="1" applyFill="1" applyBorder="1" applyAlignment="1">
      <alignment horizontal="center" readingOrder="1"/>
    </xf>
    <xf numFmtId="0" fontId="10" fillId="0" borderId="5" xfId="0" applyFont="1" applyBorder="1" applyAlignment="1">
      <alignment horizontal="center" vertical="center" wrapText="1"/>
    </xf>
    <xf numFmtId="0" fontId="1" fillId="0" borderId="7" xfId="0" applyFont="1" applyBorder="1"/>
    <xf numFmtId="1" fontId="0" fillId="0" borderId="5" xfId="0" applyNumberFormat="1" applyBorder="1"/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/>
    <xf numFmtId="2" fontId="5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" fontId="8" fillId="6" borderId="6" xfId="0" quotePrefix="1" applyNumberFormat="1" applyFont="1" applyFill="1" applyBorder="1" applyAlignment="1">
      <alignment horizontal="center" readingOrder="1"/>
    </xf>
    <xf numFmtId="4" fontId="10" fillId="7" borderId="5" xfId="0" applyNumberFormat="1" applyFont="1" applyFill="1" applyBorder="1" applyAlignment="1">
      <alignment horizontal="right" vertical="center" wrapText="1"/>
    </xf>
    <xf numFmtId="1" fontId="3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5" xfId="0" applyFont="1" applyBorder="1"/>
    <xf numFmtId="1" fontId="5" fillId="0" borderId="5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/>
    </xf>
    <xf numFmtId="1" fontId="6" fillId="0" borderId="9" xfId="0" quotePrefix="1" applyNumberFormat="1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1" fontId="8" fillId="3" borderId="9" xfId="0" quotePrefix="1" applyNumberFormat="1" applyFont="1" applyFill="1" applyBorder="1" applyAlignment="1">
      <alignment horizontal="center" readingOrder="1"/>
    </xf>
    <xf numFmtId="1" fontId="9" fillId="4" borderId="9" xfId="0" applyNumberFormat="1" applyFont="1" applyFill="1" applyBorder="1" applyAlignment="1">
      <alignment horizontal="center" readingOrder="1"/>
    </xf>
    <xf numFmtId="1" fontId="9" fillId="5" borderId="8" xfId="0" applyNumberFormat="1" applyFont="1" applyFill="1" applyBorder="1" applyAlignment="1">
      <alignment horizontal="center" readingOrder="1"/>
    </xf>
    <xf numFmtId="0" fontId="1" fillId="0" borderId="10" xfId="0" applyFont="1" applyBorder="1"/>
    <xf numFmtId="0" fontId="4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center"/>
    </xf>
    <xf numFmtId="1" fontId="6" fillId="0" borderId="5" xfId="0" quotePrefix="1" applyNumberFormat="1" applyFont="1" applyBorder="1" applyAlignment="1">
      <alignment horizontal="center"/>
    </xf>
    <xf numFmtId="1" fontId="8" fillId="8" borderId="5" xfId="0" quotePrefix="1" applyNumberFormat="1" applyFont="1" applyFill="1" applyBorder="1" applyAlignment="1">
      <alignment horizontal="center" readingOrder="1"/>
    </xf>
    <xf numFmtId="1" fontId="9" fillId="4" borderId="5" xfId="0" applyNumberFormat="1" applyFont="1" applyFill="1" applyBorder="1" applyAlignment="1">
      <alignment horizontal="center" readingOrder="1"/>
    </xf>
    <xf numFmtId="0" fontId="1" fillId="0" borderId="11" xfId="0" applyFont="1" applyBorder="1"/>
    <xf numFmtId="1" fontId="3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1" fontId="5" fillId="0" borderId="14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/>
    </xf>
    <xf numFmtId="1" fontId="6" fillId="0" borderId="15" xfId="0" quotePrefix="1" applyNumberFormat="1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1" fontId="8" fillId="3" borderId="15" xfId="0" quotePrefix="1" applyNumberFormat="1" applyFont="1" applyFill="1" applyBorder="1" applyAlignment="1">
      <alignment horizontal="center" readingOrder="1"/>
    </xf>
    <xf numFmtId="1" fontId="9" fillId="4" borderId="15" xfId="0" applyNumberFormat="1" applyFont="1" applyFill="1" applyBorder="1" applyAlignment="1">
      <alignment horizontal="center" readingOrder="1"/>
    </xf>
    <xf numFmtId="1" fontId="9" fillId="5" borderId="14" xfId="0" applyNumberFormat="1" applyFont="1" applyFill="1" applyBorder="1" applyAlignment="1">
      <alignment horizontal="center" readingOrder="1"/>
    </xf>
    <xf numFmtId="0" fontId="1" fillId="0" borderId="16" xfId="0" applyFont="1" applyBorder="1"/>
    <xf numFmtId="4" fontId="11" fillId="7" borderId="7" xfId="0" applyNumberFormat="1" applyFont="1" applyFill="1" applyBorder="1" applyAlignment="1">
      <alignment horizontal="right" vertical="center" wrapText="1"/>
    </xf>
    <xf numFmtId="1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0" fontId="13" fillId="9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0" xfId="0" applyFont="1"/>
    <xf numFmtId="1" fontId="8" fillId="8" borderId="6" xfId="0" quotePrefix="1" applyNumberFormat="1" applyFont="1" applyFill="1" applyBorder="1" applyAlignment="1">
      <alignment horizontal="center" readingOrder="1"/>
    </xf>
    <xf numFmtId="1" fontId="7" fillId="0" borderId="6" xfId="0" quotePrefix="1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" fontId="14" fillId="0" borderId="5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49" fontId="1" fillId="0" borderId="1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FD923-AB89-41A8-9EDA-3069CDDA2323}">
  <dimension ref="A1:W113"/>
  <sheetViews>
    <sheetView tabSelected="1" workbookViewId="0">
      <selection sqref="A1:W113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3</v>
      </c>
      <c r="F1" s="5" t="s">
        <v>4</v>
      </c>
      <c r="G1" s="4" t="s">
        <v>5</v>
      </c>
      <c r="H1" s="4" t="s">
        <v>5</v>
      </c>
      <c r="I1" s="5" t="s">
        <v>6</v>
      </c>
      <c r="J1" s="6" t="s">
        <v>7</v>
      </c>
      <c r="K1" s="7" t="s">
        <v>8</v>
      </c>
      <c r="L1" s="8" t="s">
        <v>9</v>
      </c>
      <c r="M1" s="9" t="s">
        <v>10</v>
      </c>
      <c r="N1" s="8" t="s">
        <v>11</v>
      </c>
      <c r="O1" s="8" t="s">
        <v>12</v>
      </c>
      <c r="P1" s="10" t="s">
        <v>13</v>
      </c>
      <c r="Q1" s="11" t="s">
        <v>14</v>
      </c>
      <c r="R1" s="12" t="s">
        <v>15</v>
      </c>
      <c r="S1" s="13" t="s">
        <v>16</v>
      </c>
      <c r="T1" s="14" t="s">
        <v>17</v>
      </c>
      <c r="U1" s="15" t="s">
        <v>18</v>
      </c>
      <c r="V1" s="8" t="s">
        <v>11</v>
      </c>
      <c r="W1" s="8" t="s">
        <v>12</v>
      </c>
    </row>
    <row r="2" spans="1:23" ht="15.75" x14ac:dyDescent="0.25">
      <c r="A2" s="16">
        <v>1</v>
      </c>
      <c r="B2" s="16">
        <v>6</v>
      </c>
      <c r="C2" s="17"/>
      <c r="D2" s="18">
        <v>123</v>
      </c>
      <c r="E2" s="18">
        <v>125</v>
      </c>
      <c r="F2" s="19">
        <f t="shared" ref="F2:F65" si="0">E2-D2</f>
        <v>2</v>
      </c>
      <c r="G2" s="18">
        <v>31</v>
      </c>
      <c r="H2" s="18">
        <v>31</v>
      </c>
      <c r="I2" s="19">
        <f t="shared" ref="I2:I65" si="1">H2-G2</f>
        <v>0</v>
      </c>
      <c r="J2" s="20">
        <v>6.73</v>
      </c>
      <c r="K2" s="20">
        <v>3.61</v>
      </c>
      <c r="L2" s="21">
        <f t="shared" ref="L2:L65" si="2">F2*J2+K2*I2</f>
        <v>13.46</v>
      </c>
      <c r="M2" s="22">
        <f t="shared" ref="M2:M65" si="3">L2*0.0765</f>
        <v>1.02969</v>
      </c>
      <c r="N2" s="21">
        <v>-434.79639500000002</v>
      </c>
      <c r="O2" s="21">
        <v>0</v>
      </c>
      <c r="P2" s="23">
        <f t="shared" ref="P2:Q33" si="4">L2+N2</f>
        <v>-421.33639500000004</v>
      </c>
      <c r="Q2" s="24">
        <f t="shared" si="4"/>
        <v>1.02969</v>
      </c>
      <c r="R2" s="25">
        <f t="shared" ref="R2:R65" si="5">P2+Q2</f>
        <v>-420.30670500000002</v>
      </c>
      <c r="S2" s="26"/>
      <c r="T2" s="27"/>
      <c r="U2" s="28">
        <f>R2-S2</f>
        <v>-420.30670500000002</v>
      </c>
      <c r="V2" s="28">
        <v>-420</v>
      </c>
      <c r="W2" s="28">
        <v>0</v>
      </c>
    </row>
    <row r="3" spans="1:23" ht="15.75" x14ac:dyDescent="0.25">
      <c r="A3" s="16">
        <v>2</v>
      </c>
      <c r="B3" s="16">
        <v>1</v>
      </c>
      <c r="C3" s="17"/>
      <c r="D3" s="18">
        <v>1759</v>
      </c>
      <c r="E3" s="18">
        <v>1776</v>
      </c>
      <c r="F3" s="19">
        <f t="shared" si="0"/>
        <v>17</v>
      </c>
      <c r="G3" s="18">
        <v>460</v>
      </c>
      <c r="H3" s="18">
        <v>464</v>
      </c>
      <c r="I3" s="19">
        <f t="shared" si="1"/>
        <v>4</v>
      </c>
      <c r="J3" s="20">
        <v>6.73</v>
      </c>
      <c r="K3" s="20">
        <v>3.61</v>
      </c>
      <c r="L3" s="21">
        <f t="shared" si="2"/>
        <v>128.85000000000002</v>
      </c>
      <c r="M3" s="22">
        <f t="shared" si="3"/>
        <v>9.8570250000000019</v>
      </c>
      <c r="N3" s="21">
        <v>0</v>
      </c>
      <c r="O3" s="21">
        <v>0</v>
      </c>
      <c r="P3" s="23">
        <f t="shared" si="4"/>
        <v>128.85000000000002</v>
      </c>
      <c r="Q3" s="24">
        <f t="shared" si="4"/>
        <v>9.8570250000000019</v>
      </c>
      <c r="R3" s="25">
        <f t="shared" si="5"/>
        <v>138.70702500000002</v>
      </c>
      <c r="S3" s="29">
        <v>139</v>
      </c>
      <c r="T3" s="27"/>
      <c r="U3" s="28">
        <f t="shared" ref="U3:U66" si="6">R3-S3</f>
        <v>-0.29297499999998422</v>
      </c>
      <c r="V3" s="28">
        <v>0</v>
      </c>
      <c r="W3" s="28">
        <v>0</v>
      </c>
    </row>
    <row r="4" spans="1:23" ht="15.75" x14ac:dyDescent="0.25">
      <c r="A4" s="16">
        <v>4</v>
      </c>
      <c r="B4" s="16">
        <v>1</v>
      </c>
      <c r="C4" s="17"/>
      <c r="D4" s="18">
        <v>1</v>
      </c>
      <c r="E4" s="18">
        <v>1</v>
      </c>
      <c r="F4" s="19">
        <f t="shared" si="0"/>
        <v>0</v>
      </c>
      <c r="G4" s="18">
        <v>0</v>
      </c>
      <c r="H4" s="18">
        <v>0</v>
      </c>
      <c r="I4" s="19">
        <f t="shared" si="1"/>
        <v>0</v>
      </c>
      <c r="J4" s="20">
        <v>6.73</v>
      </c>
      <c r="K4" s="20">
        <v>3.61</v>
      </c>
      <c r="L4" s="21">
        <f t="shared" si="2"/>
        <v>0</v>
      </c>
      <c r="M4" s="22">
        <f t="shared" si="3"/>
        <v>0</v>
      </c>
      <c r="N4" s="21">
        <v>0</v>
      </c>
      <c r="O4" s="21">
        <v>0</v>
      </c>
      <c r="P4" s="23">
        <f t="shared" si="4"/>
        <v>0</v>
      </c>
      <c r="Q4" s="24">
        <f t="shared" si="4"/>
        <v>0</v>
      </c>
      <c r="R4" s="25">
        <f t="shared" si="5"/>
        <v>0</v>
      </c>
      <c r="S4" s="30"/>
      <c r="T4" s="27"/>
      <c r="U4" s="28">
        <f t="shared" si="6"/>
        <v>0</v>
      </c>
      <c r="V4" s="28">
        <v>0</v>
      </c>
      <c r="W4" s="28">
        <v>0</v>
      </c>
    </row>
    <row r="5" spans="1:23" ht="15.75" x14ac:dyDescent="0.25">
      <c r="A5" s="16">
        <v>5</v>
      </c>
      <c r="B5" s="16">
        <v>1</v>
      </c>
      <c r="C5" s="17"/>
      <c r="D5" s="18">
        <v>0</v>
      </c>
      <c r="E5" s="18">
        <v>0</v>
      </c>
      <c r="F5" s="19">
        <f t="shared" si="0"/>
        <v>0</v>
      </c>
      <c r="G5" s="18">
        <v>0</v>
      </c>
      <c r="H5" s="18">
        <v>0</v>
      </c>
      <c r="I5" s="19">
        <f t="shared" si="1"/>
        <v>0</v>
      </c>
      <c r="J5" s="20">
        <v>6.73</v>
      </c>
      <c r="K5" s="20">
        <v>3.61</v>
      </c>
      <c r="L5" s="21">
        <f t="shared" si="2"/>
        <v>0</v>
      </c>
      <c r="M5" s="22">
        <f t="shared" si="3"/>
        <v>0</v>
      </c>
      <c r="N5" s="21">
        <v>0</v>
      </c>
      <c r="O5" s="21">
        <v>0</v>
      </c>
      <c r="P5" s="23">
        <f t="shared" si="4"/>
        <v>0</v>
      </c>
      <c r="Q5" s="24">
        <f t="shared" si="4"/>
        <v>0</v>
      </c>
      <c r="R5" s="25">
        <f t="shared" si="5"/>
        <v>0</v>
      </c>
      <c r="S5" s="30"/>
      <c r="T5" s="27"/>
      <c r="U5" s="28">
        <f t="shared" si="6"/>
        <v>0</v>
      </c>
      <c r="V5" s="28">
        <v>0</v>
      </c>
      <c r="W5" s="28">
        <v>0</v>
      </c>
    </row>
    <row r="6" spans="1:23" ht="15.75" x14ac:dyDescent="0.25">
      <c r="A6" s="16">
        <v>6</v>
      </c>
      <c r="B6" s="16">
        <v>1</v>
      </c>
      <c r="C6" s="17"/>
      <c r="D6" s="18">
        <v>513</v>
      </c>
      <c r="E6" s="18">
        <v>536</v>
      </c>
      <c r="F6" s="19">
        <f t="shared" si="0"/>
        <v>23</v>
      </c>
      <c r="G6" s="18">
        <v>31</v>
      </c>
      <c r="H6" s="18">
        <v>36</v>
      </c>
      <c r="I6" s="19">
        <f t="shared" si="1"/>
        <v>5</v>
      </c>
      <c r="J6" s="20">
        <v>6.73</v>
      </c>
      <c r="K6" s="20">
        <v>3.61</v>
      </c>
      <c r="L6" s="21">
        <f t="shared" si="2"/>
        <v>172.84000000000003</v>
      </c>
      <c r="M6" s="22">
        <f t="shared" si="3"/>
        <v>13.222260000000002</v>
      </c>
      <c r="N6" s="21">
        <v>909.84000000000015</v>
      </c>
      <c r="O6" s="21">
        <v>70.003170000000082</v>
      </c>
      <c r="P6" s="23">
        <f t="shared" si="4"/>
        <v>1082.6800000000003</v>
      </c>
      <c r="Q6" s="24">
        <f t="shared" si="4"/>
        <v>83.225430000000088</v>
      </c>
      <c r="R6" s="25">
        <f t="shared" si="5"/>
        <v>1165.9054300000005</v>
      </c>
      <c r="S6" s="26"/>
      <c r="T6" s="27"/>
      <c r="U6" s="28">
        <f t="shared" si="6"/>
        <v>1165.9054300000005</v>
      </c>
      <c r="V6" s="28">
        <v>1082.6800000000003</v>
      </c>
      <c r="W6" s="28">
        <v>83.225430000000088</v>
      </c>
    </row>
    <row r="7" spans="1:23" ht="15.75" x14ac:dyDescent="0.25">
      <c r="A7" s="16">
        <v>7</v>
      </c>
      <c r="B7" s="16">
        <v>1</v>
      </c>
      <c r="C7" s="17"/>
      <c r="D7" s="18">
        <v>25</v>
      </c>
      <c r="E7" s="18">
        <v>25</v>
      </c>
      <c r="F7" s="19">
        <f t="shared" si="0"/>
        <v>0</v>
      </c>
      <c r="G7" s="19"/>
      <c r="H7" s="19"/>
      <c r="I7" s="19">
        <f t="shared" si="1"/>
        <v>0</v>
      </c>
      <c r="J7" s="31">
        <v>6</v>
      </c>
      <c r="K7" s="20">
        <v>3.61</v>
      </c>
      <c r="L7" s="21">
        <f t="shared" si="2"/>
        <v>0</v>
      </c>
      <c r="M7" s="22">
        <f t="shared" si="3"/>
        <v>0</v>
      </c>
      <c r="N7" s="21">
        <v>0</v>
      </c>
      <c r="O7" s="21">
        <v>0</v>
      </c>
      <c r="P7" s="23">
        <f t="shared" si="4"/>
        <v>0</v>
      </c>
      <c r="Q7" s="24">
        <f t="shared" si="4"/>
        <v>0</v>
      </c>
      <c r="R7" s="25">
        <f t="shared" si="5"/>
        <v>0</v>
      </c>
      <c r="S7" s="30"/>
      <c r="T7" s="27"/>
      <c r="U7" s="28">
        <f t="shared" si="6"/>
        <v>0</v>
      </c>
      <c r="V7" s="28">
        <v>0</v>
      </c>
      <c r="W7" s="28">
        <v>0</v>
      </c>
    </row>
    <row r="8" spans="1:23" ht="15.75" x14ac:dyDescent="0.25">
      <c r="A8" s="16">
        <v>8</v>
      </c>
      <c r="B8" s="16">
        <v>1</v>
      </c>
      <c r="C8" s="17"/>
      <c r="D8" s="18">
        <v>9500</v>
      </c>
      <c r="E8" s="18">
        <v>11255</v>
      </c>
      <c r="F8" s="19">
        <f t="shared" si="0"/>
        <v>1755</v>
      </c>
      <c r="G8" s="18">
        <v>8342</v>
      </c>
      <c r="H8" s="18">
        <v>9190</v>
      </c>
      <c r="I8" s="19">
        <f t="shared" si="1"/>
        <v>848</v>
      </c>
      <c r="J8" s="20">
        <v>6.73</v>
      </c>
      <c r="K8" s="20">
        <v>3.61</v>
      </c>
      <c r="L8" s="21">
        <f t="shared" si="2"/>
        <v>14872.43</v>
      </c>
      <c r="M8" s="22">
        <f t="shared" si="3"/>
        <v>1137.7408949999999</v>
      </c>
      <c r="N8" s="21">
        <v>7429.4636850000006</v>
      </c>
      <c r="O8" s="21">
        <v>598.99882500000012</v>
      </c>
      <c r="P8" s="23">
        <f t="shared" si="4"/>
        <v>22301.893685000003</v>
      </c>
      <c r="Q8" s="24">
        <f t="shared" si="4"/>
        <v>1736.73972</v>
      </c>
      <c r="R8" s="25">
        <f t="shared" si="5"/>
        <v>24038.633405000004</v>
      </c>
      <c r="S8" s="32">
        <v>24039</v>
      </c>
      <c r="T8" s="27"/>
      <c r="U8" s="28">
        <f t="shared" si="6"/>
        <v>-0.36659499999586842</v>
      </c>
      <c r="V8" s="28">
        <v>0</v>
      </c>
      <c r="W8" s="28">
        <v>0</v>
      </c>
    </row>
    <row r="9" spans="1:23" ht="15.75" x14ac:dyDescent="0.25">
      <c r="A9" s="16">
        <v>9</v>
      </c>
      <c r="B9" s="16">
        <v>1</v>
      </c>
      <c r="C9" s="17"/>
      <c r="D9" s="18">
        <v>0</v>
      </c>
      <c r="E9" s="18">
        <v>0</v>
      </c>
      <c r="F9" s="19">
        <f t="shared" si="0"/>
        <v>0</v>
      </c>
      <c r="G9" s="18">
        <v>0</v>
      </c>
      <c r="H9" s="18">
        <v>0</v>
      </c>
      <c r="I9" s="19">
        <f t="shared" si="1"/>
        <v>0</v>
      </c>
      <c r="J9" s="20">
        <v>6.73</v>
      </c>
      <c r="K9" s="20">
        <v>3.61</v>
      </c>
      <c r="L9" s="21">
        <f t="shared" si="2"/>
        <v>0</v>
      </c>
      <c r="M9" s="22">
        <f t="shared" si="3"/>
        <v>0</v>
      </c>
      <c r="N9" s="21">
        <v>0</v>
      </c>
      <c r="O9" s="21">
        <v>0</v>
      </c>
      <c r="P9" s="23">
        <f t="shared" si="4"/>
        <v>0</v>
      </c>
      <c r="Q9" s="24">
        <f t="shared" si="4"/>
        <v>0</v>
      </c>
      <c r="R9" s="25">
        <f t="shared" si="5"/>
        <v>0</v>
      </c>
      <c r="S9" s="30"/>
      <c r="T9" s="27"/>
      <c r="U9" s="28">
        <f t="shared" si="6"/>
        <v>0</v>
      </c>
      <c r="V9" s="28">
        <v>0</v>
      </c>
      <c r="W9" s="28">
        <v>0</v>
      </c>
    </row>
    <row r="10" spans="1:23" ht="15.75" x14ac:dyDescent="0.25">
      <c r="A10" s="16">
        <v>11</v>
      </c>
      <c r="B10" s="16">
        <v>1</v>
      </c>
      <c r="C10" s="17"/>
      <c r="D10" s="18">
        <v>18396</v>
      </c>
      <c r="E10" s="18">
        <v>18952</v>
      </c>
      <c r="F10" s="19">
        <f t="shared" si="0"/>
        <v>556</v>
      </c>
      <c r="G10" s="18">
        <v>7562</v>
      </c>
      <c r="H10" s="18">
        <v>7866</v>
      </c>
      <c r="I10" s="19">
        <f t="shared" si="1"/>
        <v>304</v>
      </c>
      <c r="J10" s="20">
        <v>6.73</v>
      </c>
      <c r="K10" s="20">
        <v>3.61</v>
      </c>
      <c r="L10" s="21">
        <f t="shared" si="2"/>
        <v>4839.32</v>
      </c>
      <c r="M10" s="22">
        <f t="shared" si="3"/>
        <v>370.20797999999996</v>
      </c>
      <c r="N10" s="21">
        <v>0</v>
      </c>
      <c r="O10" s="21">
        <v>0</v>
      </c>
      <c r="P10" s="23">
        <f t="shared" si="4"/>
        <v>4839.32</v>
      </c>
      <c r="Q10" s="24">
        <f t="shared" si="4"/>
        <v>370.20797999999996</v>
      </c>
      <c r="R10" s="25">
        <f t="shared" si="5"/>
        <v>5209.5279799999998</v>
      </c>
      <c r="S10" s="26">
        <v>5210</v>
      </c>
      <c r="T10" s="27"/>
      <c r="U10" s="28">
        <f t="shared" si="6"/>
        <v>-0.47202000000015687</v>
      </c>
      <c r="V10" s="28">
        <v>0</v>
      </c>
      <c r="W10" s="28">
        <v>0</v>
      </c>
    </row>
    <row r="11" spans="1:23" ht="15.75" x14ac:dyDescent="0.25">
      <c r="A11" s="16">
        <v>12</v>
      </c>
      <c r="B11" s="16">
        <v>1</v>
      </c>
      <c r="C11" s="17"/>
      <c r="D11" s="18">
        <v>333</v>
      </c>
      <c r="E11" s="18">
        <v>347</v>
      </c>
      <c r="F11" s="19">
        <f t="shared" si="0"/>
        <v>14</v>
      </c>
      <c r="G11" s="19"/>
      <c r="H11" s="19"/>
      <c r="I11" s="19">
        <f t="shared" si="1"/>
        <v>0</v>
      </c>
      <c r="J11" s="31">
        <v>6</v>
      </c>
      <c r="K11" s="20">
        <v>3.61</v>
      </c>
      <c r="L11" s="21">
        <f t="shared" si="2"/>
        <v>84</v>
      </c>
      <c r="M11" s="22">
        <f t="shared" si="3"/>
        <v>6.4260000000000002</v>
      </c>
      <c r="N11" s="21">
        <v>0</v>
      </c>
      <c r="O11" s="21">
        <v>0</v>
      </c>
      <c r="P11" s="23">
        <f t="shared" si="4"/>
        <v>84</v>
      </c>
      <c r="Q11" s="24">
        <f t="shared" si="4"/>
        <v>6.4260000000000002</v>
      </c>
      <c r="R11" s="25">
        <f t="shared" si="5"/>
        <v>90.426000000000002</v>
      </c>
      <c r="S11" s="29">
        <v>90</v>
      </c>
      <c r="T11" s="27"/>
      <c r="U11" s="28">
        <f t="shared" si="6"/>
        <v>0.42600000000000193</v>
      </c>
      <c r="V11" s="28">
        <v>0</v>
      </c>
      <c r="W11" s="28">
        <v>0</v>
      </c>
    </row>
    <row r="12" spans="1:23" ht="15.75" x14ac:dyDescent="0.25">
      <c r="A12" s="16">
        <v>15</v>
      </c>
      <c r="B12" s="16">
        <v>1</v>
      </c>
      <c r="C12" s="17"/>
      <c r="D12" s="18">
        <v>5843</v>
      </c>
      <c r="E12" s="18">
        <v>6016</v>
      </c>
      <c r="F12" s="19">
        <f t="shared" si="0"/>
        <v>173</v>
      </c>
      <c r="G12" s="18">
        <v>2245</v>
      </c>
      <c r="H12" s="18">
        <v>2325</v>
      </c>
      <c r="I12" s="19">
        <f t="shared" si="1"/>
        <v>80</v>
      </c>
      <c r="J12" s="20">
        <v>6.73</v>
      </c>
      <c r="K12" s="20">
        <v>3.61</v>
      </c>
      <c r="L12" s="21">
        <f t="shared" si="2"/>
        <v>1453.09</v>
      </c>
      <c r="M12" s="22">
        <f t="shared" si="3"/>
        <v>111.161385</v>
      </c>
      <c r="N12" s="21">
        <v>0</v>
      </c>
      <c r="O12" s="21">
        <v>0</v>
      </c>
      <c r="P12" s="23">
        <f t="shared" si="4"/>
        <v>1453.09</v>
      </c>
      <c r="Q12" s="24">
        <f t="shared" si="4"/>
        <v>111.161385</v>
      </c>
      <c r="R12" s="25">
        <f t="shared" si="5"/>
        <v>1564.251385</v>
      </c>
      <c r="S12" s="29">
        <v>1564</v>
      </c>
      <c r="T12" s="27"/>
      <c r="U12" s="28">
        <f t="shared" si="6"/>
        <v>0.2513850000000275</v>
      </c>
      <c r="V12" s="28">
        <v>0</v>
      </c>
      <c r="W12" s="28">
        <v>0</v>
      </c>
    </row>
    <row r="13" spans="1:23" ht="15.75" x14ac:dyDescent="0.25">
      <c r="A13" s="16">
        <v>16</v>
      </c>
      <c r="B13" s="16">
        <v>1</v>
      </c>
      <c r="C13" s="17"/>
      <c r="D13" s="18">
        <v>22173</v>
      </c>
      <c r="E13" s="18">
        <v>22702</v>
      </c>
      <c r="F13" s="19">
        <f t="shared" si="0"/>
        <v>529</v>
      </c>
      <c r="G13" s="18">
        <v>6859</v>
      </c>
      <c r="H13" s="18">
        <v>7642</v>
      </c>
      <c r="I13" s="19">
        <f t="shared" si="1"/>
        <v>783</v>
      </c>
      <c r="J13" s="20">
        <v>6.73</v>
      </c>
      <c r="K13" s="20">
        <v>3.61</v>
      </c>
      <c r="L13" s="21">
        <f t="shared" si="2"/>
        <v>6386.8</v>
      </c>
      <c r="M13" s="22">
        <f t="shared" si="3"/>
        <v>488.59019999999998</v>
      </c>
      <c r="N13" s="21">
        <v>0</v>
      </c>
      <c r="O13" s="21">
        <v>0</v>
      </c>
      <c r="P13" s="23">
        <f t="shared" si="4"/>
        <v>6386.8</v>
      </c>
      <c r="Q13" s="24">
        <f t="shared" si="4"/>
        <v>488.59019999999998</v>
      </c>
      <c r="R13" s="25">
        <f t="shared" si="5"/>
        <v>6875.3901999999998</v>
      </c>
      <c r="S13" s="29">
        <v>6875</v>
      </c>
      <c r="T13" s="27"/>
      <c r="U13" s="28">
        <f t="shared" si="6"/>
        <v>0.39019999999982247</v>
      </c>
      <c r="V13" s="28">
        <v>0</v>
      </c>
      <c r="W13" s="28">
        <v>0</v>
      </c>
    </row>
    <row r="14" spans="1:23" ht="15.75" x14ac:dyDescent="0.25">
      <c r="A14" s="16">
        <v>17</v>
      </c>
      <c r="B14" s="16">
        <v>1</v>
      </c>
      <c r="C14" s="17"/>
      <c r="D14" s="18">
        <v>1</v>
      </c>
      <c r="E14" s="18">
        <v>1</v>
      </c>
      <c r="F14" s="19">
        <f t="shared" si="0"/>
        <v>0</v>
      </c>
      <c r="G14" s="18">
        <v>0</v>
      </c>
      <c r="H14" s="18">
        <v>0</v>
      </c>
      <c r="I14" s="19">
        <f t="shared" si="1"/>
        <v>0</v>
      </c>
      <c r="J14" s="20">
        <v>6.73</v>
      </c>
      <c r="K14" s="20">
        <v>3.61</v>
      </c>
      <c r="L14" s="21">
        <f t="shared" si="2"/>
        <v>0</v>
      </c>
      <c r="M14" s="22">
        <f t="shared" si="3"/>
        <v>0</v>
      </c>
      <c r="N14" s="21">
        <v>0</v>
      </c>
      <c r="O14" s="21">
        <v>0</v>
      </c>
      <c r="P14" s="23">
        <f t="shared" si="4"/>
        <v>0</v>
      </c>
      <c r="Q14" s="24">
        <f t="shared" si="4"/>
        <v>0</v>
      </c>
      <c r="R14" s="25">
        <f t="shared" si="5"/>
        <v>0</v>
      </c>
      <c r="S14" s="30"/>
      <c r="T14" s="27"/>
      <c r="U14" s="28">
        <f t="shared" si="6"/>
        <v>0</v>
      </c>
      <c r="V14" s="28">
        <v>0</v>
      </c>
      <c r="W14" s="28">
        <v>0</v>
      </c>
    </row>
    <row r="15" spans="1:23" ht="15.75" x14ac:dyDescent="0.25">
      <c r="A15" s="16">
        <v>18</v>
      </c>
      <c r="B15" s="16">
        <v>1</v>
      </c>
      <c r="C15" s="17"/>
      <c r="D15" s="18">
        <v>11069</v>
      </c>
      <c r="E15" s="18">
        <v>11249</v>
      </c>
      <c r="F15" s="19">
        <f t="shared" si="0"/>
        <v>180</v>
      </c>
      <c r="G15" s="18">
        <v>6714</v>
      </c>
      <c r="H15" s="18">
        <v>6778</v>
      </c>
      <c r="I15" s="19">
        <f t="shared" si="1"/>
        <v>64</v>
      </c>
      <c r="J15" s="20">
        <v>6.73</v>
      </c>
      <c r="K15" s="20">
        <v>3.61</v>
      </c>
      <c r="L15" s="21">
        <f t="shared" si="2"/>
        <v>1442.44</v>
      </c>
      <c r="M15" s="22">
        <f t="shared" si="3"/>
        <v>110.34666</v>
      </c>
      <c r="N15" s="21">
        <v>0</v>
      </c>
      <c r="O15" s="21">
        <v>0</v>
      </c>
      <c r="P15" s="23">
        <f t="shared" si="4"/>
        <v>1442.44</v>
      </c>
      <c r="Q15" s="24">
        <f t="shared" si="4"/>
        <v>110.34666</v>
      </c>
      <c r="R15" s="25">
        <f t="shared" si="5"/>
        <v>1552.78666</v>
      </c>
      <c r="S15" s="29">
        <v>1553</v>
      </c>
      <c r="T15" s="27"/>
      <c r="U15" s="28">
        <f t="shared" si="6"/>
        <v>-0.21334000000001652</v>
      </c>
      <c r="V15" s="28">
        <v>0</v>
      </c>
      <c r="W15" s="28">
        <v>0</v>
      </c>
    </row>
    <row r="16" spans="1:23" ht="15.75" x14ac:dyDescent="0.25">
      <c r="A16" s="16">
        <v>19</v>
      </c>
      <c r="B16" s="16">
        <v>1</v>
      </c>
      <c r="C16" s="17"/>
      <c r="D16" s="18">
        <v>31234</v>
      </c>
      <c r="E16" s="18">
        <v>32013</v>
      </c>
      <c r="F16" s="19">
        <f t="shared" si="0"/>
        <v>779</v>
      </c>
      <c r="G16" s="18">
        <v>13923</v>
      </c>
      <c r="H16" s="18">
        <v>13923</v>
      </c>
      <c r="I16" s="19">
        <f t="shared" si="1"/>
        <v>0</v>
      </c>
      <c r="J16" s="20">
        <v>6.73</v>
      </c>
      <c r="K16" s="20">
        <v>3.61</v>
      </c>
      <c r="L16" s="21">
        <f t="shared" si="2"/>
        <v>5242.67</v>
      </c>
      <c r="M16" s="22">
        <f t="shared" si="3"/>
        <v>401.064255</v>
      </c>
      <c r="N16" s="21">
        <v>0</v>
      </c>
      <c r="O16" s="21">
        <v>0</v>
      </c>
      <c r="P16" s="23">
        <f t="shared" si="4"/>
        <v>5242.67</v>
      </c>
      <c r="Q16" s="24">
        <f t="shared" si="4"/>
        <v>401.064255</v>
      </c>
      <c r="R16" s="25">
        <f t="shared" si="5"/>
        <v>5643.7342550000003</v>
      </c>
      <c r="S16" s="29">
        <v>5644</v>
      </c>
      <c r="T16" s="27"/>
      <c r="U16" s="28">
        <f t="shared" si="6"/>
        <v>-0.26574499999969703</v>
      </c>
      <c r="V16" s="28">
        <v>0</v>
      </c>
      <c r="W16" s="28">
        <v>0</v>
      </c>
    </row>
    <row r="17" spans="1:23" ht="15.75" x14ac:dyDescent="0.25">
      <c r="A17" s="16">
        <v>20</v>
      </c>
      <c r="B17" s="16">
        <v>1</v>
      </c>
      <c r="C17" s="17"/>
      <c r="D17" s="18">
        <v>1686</v>
      </c>
      <c r="E17" s="18">
        <v>1712</v>
      </c>
      <c r="F17" s="19">
        <f t="shared" si="0"/>
        <v>26</v>
      </c>
      <c r="G17" s="18">
        <v>449</v>
      </c>
      <c r="H17" s="18">
        <v>463</v>
      </c>
      <c r="I17" s="19">
        <f t="shared" si="1"/>
        <v>14</v>
      </c>
      <c r="J17" s="20">
        <v>6.73</v>
      </c>
      <c r="K17" s="20">
        <v>3.61</v>
      </c>
      <c r="L17" s="21">
        <f t="shared" si="2"/>
        <v>225.52</v>
      </c>
      <c r="M17" s="22">
        <f t="shared" si="3"/>
        <v>17.252279999999999</v>
      </c>
      <c r="N17" s="21">
        <v>177.92000000000002</v>
      </c>
      <c r="O17" s="21">
        <v>13.610880000000002</v>
      </c>
      <c r="P17" s="23">
        <f t="shared" si="4"/>
        <v>403.44000000000005</v>
      </c>
      <c r="Q17" s="24">
        <f t="shared" si="4"/>
        <v>30.863160000000001</v>
      </c>
      <c r="R17" s="25">
        <f t="shared" si="5"/>
        <v>434.30316000000005</v>
      </c>
      <c r="S17" s="29">
        <v>434</v>
      </c>
      <c r="T17" s="27"/>
      <c r="U17" s="28">
        <f t="shared" si="6"/>
        <v>0.30316000000004806</v>
      </c>
      <c r="V17" s="28">
        <v>0</v>
      </c>
      <c r="W17" s="28">
        <v>0</v>
      </c>
    </row>
    <row r="18" spans="1:23" ht="15.75" x14ac:dyDescent="0.25">
      <c r="A18" s="16">
        <v>21</v>
      </c>
      <c r="B18" s="16">
        <v>1</v>
      </c>
      <c r="C18" s="17"/>
      <c r="D18" s="18">
        <v>16313</v>
      </c>
      <c r="E18" s="18">
        <v>16895</v>
      </c>
      <c r="F18" s="19">
        <f t="shared" si="0"/>
        <v>582</v>
      </c>
      <c r="G18" s="18">
        <v>6133</v>
      </c>
      <c r="H18" s="18">
        <v>6368</v>
      </c>
      <c r="I18" s="19">
        <f t="shared" si="1"/>
        <v>235</v>
      </c>
      <c r="J18" s="20">
        <v>6.73</v>
      </c>
      <c r="K18" s="20">
        <v>3.61</v>
      </c>
      <c r="L18" s="21">
        <f t="shared" si="2"/>
        <v>4765.21</v>
      </c>
      <c r="M18" s="22">
        <f t="shared" si="3"/>
        <v>364.53856500000001</v>
      </c>
      <c r="N18" s="21">
        <v>0</v>
      </c>
      <c r="O18" s="21">
        <v>0</v>
      </c>
      <c r="P18" s="23">
        <f t="shared" si="4"/>
        <v>4765.21</v>
      </c>
      <c r="Q18" s="24">
        <f t="shared" si="4"/>
        <v>364.53856500000001</v>
      </c>
      <c r="R18" s="25">
        <f t="shared" si="5"/>
        <v>5129.7485649999999</v>
      </c>
      <c r="S18" s="29">
        <v>5130</v>
      </c>
      <c r="T18" s="27"/>
      <c r="U18" s="28">
        <f t="shared" si="6"/>
        <v>-0.25143500000012864</v>
      </c>
      <c r="V18" s="28">
        <v>0</v>
      </c>
      <c r="W18" s="28">
        <v>0</v>
      </c>
    </row>
    <row r="19" spans="1:23" ht="15.75" x14ac:dyDescent="0.25">
      <c r="A19" s="16">
        <v>22</v>
      </c>
      <c r="B19" s="16">
        <v>1</v>
      </c>
      <c r="C19" s="17"/>
      <c r="D19" s="18">
        <v>14434</v>
      </c>
      <c r="E19" s="18">
        <v>14867</v>
      </c>
      <c r="F19" s="19">
        <f t="shared" si="0"/>
        <v>433</v>
      </c>
      <c r="G19" s="18">
        <v>8031</v>
      </c>
      <c r="H19" s="18">
        <v>8216</v>
      </c>
      <c r="I19" s="19">
        <f t="shared" si="1"/>
        <v>185</v>
      </c>
      <c r="J19" s="20">
        <v>6.73</v>
      </c>
      <c r="K19" s="20">
        <v>3.61</v>
      </c>
      <c r="L19" s="21">
        <f t="shared" si="2"/>
        <v>3581.94</v>
      </c>
      <c r="M19" s="22">
        <f t="shared" si="3"/>
        <v>274.01841000000002</v>
      </c>
      <c r="N19" s="21">
        <v>0</v>
      </c>
      <c r="O19" s="21">
        <v>0</v>
      </c>
      <c r="P19" s="23">
        <f t="shared" si="4"/>
        <v>3581.94</v>
      </c>
      <c r="Q19" s="24">
        <f t="shared" si="4"/>
        <v>274.01841000000002</v>
      </c>
      <c r="R19" s="25">
        <f t="shared" si="5"/>
        <v>3855.9584100000002</v>
      </c>
      <c r="S19" s="29">
        <v>3856</v>
      </c>
      <c r="T19" s="27"/>
      <c r="U19" s="28">
        <f t="shared" si="6"/>
        <v>-4.1589999999814609E-2</v>
      </c>
      <c r="V19" s="28">
        <v>0</v>
      </c>
      <c r="W19" s="28">
        <v>0</v>
      </c>
    </row>
    <row r="20" spans="1:23" ht="15.75" x14ac:dyDescent="0.25">
      <c r="A20" s="16">
        <v>23</v>
      </c>
      <c r="B20" s="16">
        <v>1</v>
      </c>
      <c r="C20" s="17"/>
      <c r="D20" s="18">
        <v>0</v>
      </c>
      <c r="E20" s="18">
        <v>0</v>
      </c>
      <c r="F20" s="19">
        <f t="shared" si="0"/>
        <v>0</v>
      </c>
      <c r="G20" s="18">
        <v>0</v>
      </c>
      <c r="H20" s="18">
        <v>0</v>
      </c>
      <c r="I20" s="19">
        <f t="shared" si="1"/>
        <v>0</v>
      </c>
      <c r="J20" s="20">
        <v>6.73</v>
      </c>
      <c r="K20" s="20">
        <v>3.61</v>
      </c>
      <c r="L20" s="21">
        <f t="shared" si="2"/>
        <v>0</v>
      </c>
      <c r="M20" s="22">
        <f t="shared" si="3"/>
        <v>0</v>
      </c>
      <c r="N20" s="21">
        <v>0</v>
      </c>
      <c r="O20" s="21">
        <v>0</v>
      </c>
      <c r="P20" s="23">
        <f t="shared" si="4"/>
        <v>0</v>
      </c>
      <c r="Q20" s="24">
        <f t="shared" si="4"/>
        <v>0</v>
      </c>
      <c r="R20" s="25">
        <f t="shared" si="5"/>
        <v>0</v>
      </c>
      <c r="S20" s="30"/>
      <c r="T20" s="27"/>
      <c r="U20" s="28">
        <f t="shared" si="6"/>
        <v>0</v>
      </c>
      <c r="V20" s="28">
        <v>0</v>
      </c>
      <c r="W20" s="28">
        <v>0</v>
      </c>
    </row>
    <row r="21" spans="1:23" ht="15.75" x14ac:dyDescent="0.25">
      <c r="A21" s="16">
        <v>26</v>
      </c>
      <c r="B21" s="16">
        <v>1</v>
      </c>
      <c r="C21" s="17"/>
      <c r="D21" s="18">
        <v>27595</v>
      </c>
      <c r="E21" s="18">
        <v>28893</v>
      </c>
      <c r="F21" s="19">
        <f t="shared" si="0"/>
        <v>1298</v>
      </c>
      <c r="G21" s="18">
        <v>25990</v>
      </c>
      <c r="H21" s="18">
        <v>26946</v>
      </c>
      <c r="I21" s="19">
        <f t="shared" si="1"/>
        <v>956</v>
      </c>
      <c r="J21" s="20">
        <v>6.73</v>
      </c>
      <c r="K21" s="20">
        <v>3.61</v>
      </c>
      <c r="L21" s="21">
        <f t="shared" si="2"/>
        <v>12186.7</v>
      </c>
      <c r="M21" s="22">
        <f t="shared" si="3"/>
        <v>932.28255000000001</v>
      </c>
      <c r="N21" s="21">
        <v>0</v>
      </c>
      <c r="O21" s="21">
        <v>0</v>
      </c>
      <c r="P21" s="23">
        <f t="shared" si="4"/>
        <v>12186.7</v>
      </c>
      <c r="Q21" s="24">
        <f t="shared" si="4"/>
        <v>932.28255000000001</v>
      </c>
      <c r="R21" s="25">
        <f t="shared" si="5"/>
        <v>13118.982550000001</v>
      </c>
      <c r="S21" s="29">
        <v>13119</v>
      </c>
      <c r="T21" s="27"/>
      <c r="U21" s="28">
        <f t="shared" si="6"/>
        <v>-1.7449999999371357E-2</v>
      </c>
      <c r="V21" s="28">
        <v>0</v>
      </c>
      <c r="W21" s="28">
        <v>0</v>
      </c>
    </row>
    <row r="22" spans="1:23" ht="15.75" x14ac:dyDescent="0.25">
      <c r="A22" s="16">
        <v>27</v>
      </c>
      <c r="B22" s="16">
        <v>1</v>
      </c>
      <c r="C22" s="17"/>
      <c r="D22" s="18">
        <v>17</v>
      </c>
      <c r="E22" s="18">
        <v>17</v>
      </c>
      <c r="F22" s="19">
        <f t="shared" si="0"/>
        <v>0</v>
      </c>
      <c r="G22" s="18">
        <v>0</v>
      </c>
      <c r="H22" s="18">
        <v>0</v>
      </c>
      <c r="I22" s="19">
        <f t="shared" si="1"/>
        <v>0</v>
      </c>
      <c r="J22" s="20">
        <v>6.73</v>
      </c>
      <c r="K22" s="20">
        <v>3.61</v>
      </c>
      <c r="L22" s="21">
        <f t="shared" si="2"/>
        <v>0</v>
      </c>
      <c r="M22" s="22">
        <f t="shared" si="3"/>
        <v>0</v>
      </c>
      <c r="N22" s="21">
        <v>0</v>
      </c>
      <c r="O22" s="21">
        <v>0</v>
      </c>
      <c r="P22" s="23">
        <f t="shared" si="4"/>
        <v>0</v>
      </c>
      <c r="Q22" s="24">
        <f t="shared" si="4"/>
        <v>0</v>
      </c>
      <c r="R22" s="25">
        <f t="shared" si="5"/>
        <v>0</v>
      </c>
      <c r="S22" s="30"/>
      <c r="T22" s="27"/>
      <c r="U22" s="28">
        <f t="shared" si="6"/>
        <v>0</v>
      </c>
      <c r="V22" s="28">
        <v>0</v>
      </c>
      <c r="W22" s="28">
        <v>0</v>
      </c>
    </row>
    <row r="23" spans="1:23" ht="15.75" x14ac:dyDescent="0.25">
      <c r="A23" s="16">
        <v>28</v>
      </c>
      <c r="B23" s="16">
        <v>1</v>
      </c>
      <c r="C23" s="17"/>
      <c r="D23" s="18">
        <v>18461</v>
      </c>
      <c r="E23" s="18">
        <v>18936</v>
      </c>
      <c r="F23" s="19">
        <f t="shared" si="0"/>
        <v>475</v>
      </c>
      <c r="G23" s="18">
        <v>9773</v>
      </c>
      <c r="H23" s="18">
        <v>10044</v>
      </c>
      <c r="I23" s="19">
        <f t="shared" si="1"/>
        <v>271</v>
      </c>
      <c r="J23" s="20">
        <v>6.73</v>
      </c>
      <c r="K23" s="20">
        <v>3.61</v>
      </c>
      <c r="L23" s="21">
        <f t="shared" si="2"/>
        <v>4175.0599999999995</v>
      </c>
      <c r="M23" s="22">
        <f t="shared" si="3"/>
        <v>319.39208999999994</v>
      </c>
      <c r="N23" s="21">
        <v>0</v>
      </c>
      <c r="O23" s="21">
        <v>0</v>
      </c>
      <c r="P23" s="23">
        <f t="shared" si="4"/>
        <v>4175.0599999999995</v>
      </c>
      <c r="Q23" s="24">
        <f t="shared" si="4"/>
        <v>319.39208999999994</v>
      </c>
      <c r="R23" s="25">
        <f t="shared" si="5"/>
        <v>4494.4520899999998</v>
      </c>
      <c r="S23" s="29">
        <v>4494</v>
      </c>
      <c r="T23" s="27"/>
      <c r="U23" s="28">
        <f t="shared" si="6"/>
        <v>0.45208999999977095</v>
      </c>
      <c r="V23" s="28">
        <v>0</v>
      </c>
      <c r="W23" s="28">
        <v>0</v>
      </c>
    </row>
    <row r="24" spans="1:23" ht="15.75" x14ac:dyDescent="0.25">
      <c r="A24" s="16">
        <v>29</v>
      </c>
      <c r="B24" s="16">
        <v>6</v>
      </c>
      <c r="C24" s="17"/>
      <c r="D24" s="18">
        <v>11500</v>
      </c>
      <c r="E24" s="18">
        <v>12246</v>
      </c>
      <c r="F24" s="19">
        <f t="shared" si="0"/>
        <v>746</v>
      </c>
      <c r="G24" s="18">
        <v>4605</v>
      </c>
      <c r="H24" s="18">
        <v>5003</v>
      </c>
      <c r="I24" s="19">
        <f t="shared" si="1"/>
        <v>398</v>
      </c>
      <c r="J24" s="20">
        <v>6.73</v>
      </c>
      <c r="K24" s="20">
        <v>3.61</v>
      </c>
      <c r="L24" s="21">
        <f t="shared" si="2"/>
        <v>6457.36</v>
      </c>
      <c r="M24" s="22">
        <f t="shared" si="3"/>
        <v>493.98803999999996</v>
      </c>
      <c r="N24" s="21">
        <v>0</v>
      </c>
      <c r="O24" s="21">
        <v>0</v>
      </c>
      <c r="P24" s="23">
        <f t="shared" si="4"/>
        <v>6457.36</v>
      </c>
      <c r="Q24" s="24">
        <f t="shared" si="4"/>
        <v>493.98803999999996</v>
      </c>
      <c r="R24" s="25">
        <f t="shared" si="5"/>
        <v>6951.3480399999999</v>
      </c>
      <c r="S24" s="26"/>
      <c r="T24" s="27"/>
      <c r="U24" s="28">
        <f t="shared" si="6"/>
        <v>6951.3480399999999</v>
      </c>
      <c r="V24" s="28">
        <v>6457.36</v>
      </c>
      <c r="W24" s="28">
        <v>493.98803999999996</v>
      </c>
    </row>
    <row r="25" spans="1:23" ht="15.75" x14ac:dyDescent="0.25">
      <c r="A25" s="16">
        <v>32</v>
      </c>
      <c r="B25" s="16">
        <v>6</v>
      </c>
      <c r="C25" s="17"/>
      <c r="D25" s="18">
        <v>10651</v>
      </c>
      <c r="E25" s="18">
        <v>11132</v>
      </c>
      <c r="F25" s="19">
        <f t="shared" si="0"/>
        <v>481</v>
      </c>
      <c r="G25" s="18">
        <v>3232</v>
      </c>
      <c r="H25" s="18">
        <v>3502</v>
      </c>
      <c r="I25" s="19">
        <f t="shared" si="1"/>
        <v>270</v>
      </c>
      <c r="J25" s="20">
        <v>6.73</v>
      </c>
      <c r="K25" s="20">
        <v>3.61</v>
      </c>
      <c r="L25" s="21">
        <f t="shared" si="2"/>
        <v>4211.83</v>
      </c>
      <c r="M25" s="22">
        <f t="shared" si="3"/>
        <v>322.204995</v>
      </c>
      <c r="N25" s="21">
        <v>0</v>
      </c>
      <c r="O25" s="21">
        <v>1262.1589650000001</v>
      </c>
      <c r="P25" s="33">
        <v>0</v>
      </c>
      <c r="Q25" s="24">
        <f t="shared" si="4"/>
        <v>1584.3639600000001</v>
      </c>
      <c r="R25" s="25">
        <f t="shared" si="5"/>
        <v>1584.3639600000001</v>
      </c>
      <c r="S25" s="30"/>
      <c r="T25" s="27"/>
      <c r="U25" s="28">
        <f t="shared" si="6"/>
        <v>1584.3639600000001</v>
      </c>
      <c r="V25" s="28">
        <v>23206.050000000003</v>
      </c>
      <c r="W25" s="28">
        <v>1584.3639600000001</v>
      </c>
    </row>
    <row r="26" spans="1:23" ht="15.75" x14ac:dyDescent="0.25">
      <c r="A26" s="16">
        <v>34</v>
      </c>
      <c r="B26" s="16">
        <v>6</v>
      </c>
      <c r="C26" s="17"/>
      <c r="D26" s="18">
        <v>46113</v>
      </c>
      <c r="E26" s="18">
        <v>46113</v>
      </c>
      <c r="F26" s="19">
        <f t="shared" si="0"/>
        <v>0</v>
      </c>
      <c r="G26" s="19"/>
      <c r="H26" s="19"/>
      <c r="I26" s="19">
        <f t="shared" si="1"/>
        <v>0</v>
      </c>
      <c r="J26" s="31">
        <v>6</v>
      </c>
      <c r="K26" s="20">
        <v>3.61</v>
      </c>
      <c r="L26" s="21">
        <f t="shared" si="2"/>
        <v>0</v>
      </c>
      <c r="M26" s="22">
        <f t="shared" si="3"/>
        <v>0</v>
      </c>
      <c r="N26" s="21">
        <v>0</v>
      </c>
      <c r="O26" s="21">
        <v>0</v>
      </c>
      <c r="P26" s="23">
        <f t="shared" si="4"/>
        <v>0</v>
      </c>
      <c r="Q26" s="24">
        <f t="shared" si="4"/>
        <v>0</v>
      </c>
      <c r="R26" s="25">
        <f t="shared" si="5"/>
        <v>0</v>
      </c>
      <c r="S26" s="34"/>
      <c r="T26" s="27"/>
      <c r="U26" s="28">
        <f t="shared" si="6"/>
        <v>0</v>
      </c>
      <c r="V26" s="28">
        <v>0</v>
      </c>
      <c r="W26" s="28">
        <v>0</v>
      </c>
    </row>
    <row r="27" spans="1:23" ht="15.75" x14ac:dyDescent="0.25">
      <c r="A27" s="16">
        <v>35</v>
      </c>
      <c r="B27" s="16">
        <v>6</v>
      </c>
      <c r="C27" s="17"/>
      <c r="D27" s="18">
        <v>24628</v>
      </c>
      <c r="E27" s="18">
        <v>25384</v>
      </c>
      <c r="F27" s="19">
        <f t="shared" si="0"/>
        <v>756</v>
      </c>
      <c r="G27" s="18">
        <v>8425</v>
      </c>
      <c r="H27" s="18">
        <v>8753</v>
      </c>
      <c r="I27" s="19">
        <f t="shared" si="1"/>
        <v>328</v>
      </c>
      <c r="J27" s="20">
        <v>6.73</v>
      </c>
      <c r="K27" s="20">
        <v>3.61</v>
      </c>
      <c r="L27" s="21">
        <f t="shared" si="2"/>
        <v>6271.96</v>
      </c>
      <c r="M27" s="22">
        <f t="shared" si="3"/>
        <v>479.80493999999999</v>
      </c>
      <c r="N27" s="21">
        <v>-872.58914499999992</v>
      </c>
      <c r="O27" s="21">
        <v>0</v>
      </c>
      <c r="P27" s="23">
        <f t="shared" si="4"/>
        <v>5399.3708550000001</v>
      </c>
      <c r="Q27" s="24">
        <f t="shared" si="4"/>
        <v>479.80493999999999</v>
      </c>
      <c r="R27" s="25">
        <f t="shared" si="5"/>
        <v>5879.1757950000001</v>
      </c>
      <c r="S27" s="29">
        <v>6100</v>
      </c>
      <c r="T27" s="27"/>
      <c r="U27" s="28">
        <f t="shared" si="6"/>
        <v>-220.82420499999989</v>
      </c>
      <c r="V27" s="28">
        <v>-220.82420499999989</v>
      </c>
      <c r="W27" s="28">
        <v>0</v>
      </c>
    </row>
    <row r="28" spans="1:23" ht="15.75" x14ac:dyDescent="0.25">
      <c r="A28" s="16">
        <v>36</v>
      </c>
      <c r="B28" s="16">
        <v>6</v>
      </c>
      <c r="C28" s="17"/>
      <c r="D28" s="18">
        <v>961</v>
      </c>
      <c r="E28" s="18">
        <v>972</v>
      </c>
      <c r="F28" s="19">
        <f t="shared" si="0"/>
        <v>11</v>
      </c>
      <c r="G28" s="18">
        <v>246</v>
      </c>
      <c r="H28" s="18">
        <v>246</v>
      </c>
      <c r="I28" s="19">
        <f t="shared" si="1"/>
        <v>0</v>
      </c>
      <c r="J28" s="20">
        <v>6.73</v>
      </c>
      <c r="K28" s="20">
        <v>3.61</v>
      </c>
      <c r="L28" s="21">
        <f t="shared" si="2"/>
        <v>74.03</v>
      </c>
      <c r="M28" s="22">
        <f t="shared" si="3"/>
        <v>5.6632949999999997</v>
      </c>
      <c r="N28" s="21">
        <v>0</v>
      </c>
      <c r="O28" s="21">
        <v>0</v>
      </c>
      <c r="P28" s="23">
        <f t="shared" si="4"/>
        <v>74.03</v>
      </c>
      <c r="Q28" s="24">
        <f t="shared" si="4"/>
        <v>5.6632949999999997</v>
      </c>
      <c r="R28" s="25">
        <f t="shared" si="5"/>
        <v>79.693295000000006</v>
      </c>
      <c r="S28" s="29">
        <v>80</v>
      </c>
      <c r="T28" s="27"/>
      <c r="U28" s="28">
        <f t="shared" si="6"/>
        <v>-0.30670499999999379</v>
      </c>
      <c r="V28" s="28">
        <v>0</v>
      </c>
      <c r="W28" s="28">
        <v>0</v>
      </c>
    </row>
    <row r="29" spans="1:23" ht="15.75" x14ac:dyDescent="0.25">
      <c r="A29" s="16">
        <v>37</v>
      </c>
      <c r="B29" s="16">
        <v>6</v>
      </c>
      <c r="C29" s="17"/>
      <c r="D29" s="18">
        <v>1701</v>
      </c>
      <c r="E29" s="18">
        <v>1712</v>
      </c>
      <c r="F29" s="19">
        <f t="shared" si="0"/>
        <v>11</v>
      </c>
      <c r="G29" s="18">
        <v>368</v>
      </c>
      <c r="H29" s="18">
        <v>369</v>
      </c>
      <c r="I29" s="19">
        <f t="shared" si="1"/>
        <v>1</v>
      </c>
      <c r="J29" s="20">
        <v>6.73</v>
      </c>
      <c r="K29" s="20">
        <v>3.61</v>
      </c>
      <c r="L29" s="21">
        <f t="shared" si="2"/>
        <v>77.64</v>
      </c>
      <c r="M29" s="22">
        <f t="shared" si="3"/>
        <v>5.9394599999999995</v>
      </c>
      <c r="N29" s="21">
        <v>0</v>
      </c>
      <c r="O29" s="21">
        <v>0</v>
      </c>
      <c r="P29" s="23">
        <f t="shared" si="4"/>
        <v>77.64</v>
      </c>
      <c r="Q29" s="24">
        <f t="shared" si="4"/>
        <v>5.9394599999999995</v>
      </c>
      <c r="R29" s="25">
        <f t="shared" si="5"/>
        <v>83.579459999999997</v>
      </c>
      <c r="S29" s="29">
        <v>78</v>
      </c>
      <c r="T29" s="27"/>
      <c r="U29" s="28">
        <f t="shared" si="6"/>
        <v>5.5794599999999974</v>
      </c>
      <c r="V29" s="28">
        <v>0</v>
      </c>
      <c r="W29" s="28">
        <v>0</v>
      </c>
    </row>
    <row r="30" spans="1:23" ht="15.75" x14ac:dyDescent="0.25">
      <c r="A30" s="16">
        <v>38</v>
      </c>
      <c r="B30" s="16">
        <v>6</v>
      </c>
      <c r="C30" s="17"/>
      <c r="D30" s="18">
        <v>0</v>
      </c>
      <c r="E30" s="18">
        <v>0</v>
      </c>
      <c r="F30" s="19">
        <f t="shared" si="0"/>
        <v>0</v>
      </c>
      <c r="G30" s="18">
        <v>0</v>
      </c>
      <c r="H30" s="18">
        <v>0</v>
      </c>
      <c r="I30" s="19">
        <f t="shared" si="1"/>
        <v>0</v>
      </c>
      <c r="J30" s="20">
        <v>6.73</v>
      </c>
      <c r="K30" s="20">
        <v>3.61</v>
      </c>
      <c r="L30" s="21">
        <f t="shared" si="2"/>
        <v>0</v>
      </c>
      <c r="M30" s="22">
        <f t="shared" si="3"/>
        <v>0</v>
      </c>
      <c r="N30" s="21">
        <v>0</v>
      </c>
      <c r="O30" s="21">
        <v>0</v>
      </c>
      <c r="P30" s="23">
        <f t="shared" si="4"/>
        <v>0</v>
      </c>
      <c r="Q30" s="24">
        <f t="shared" si="4"/>
        <v>0</v>
      </c>
      <c r="R30" s="25">
        <f t="shared" si="5"/>
        <v>0</v>
      </c>
      <c r="S30" s="30"/>
      <c r="T30" s="27"/>
      <c r="U30" s="28">
        <f t="shared" si="6"/>
        <v>0</v>
      </c>
      <c r="V30" s="28">
        <v>0</v>
      </c>
      <c r="W30" s="28">
        <v>0</v>
      </c>
    </row>
    <row r="31" spans="1:23" ht="15.75" x14ac:dyDescent="0.25">
      <c r="A31" s="16">
        <v>39</v>
      </c>
      <c r="B31" s="16">
        <v>6</v>
      </c>
      <c r="C31" s="17"/>
      <c r="D31" s="18">
        <v>18243</v>
      </c>
      <c r="E31" s="18">
        <v>19132</v>
      </c>
      <c r="F31" s="19">
        <f t="shared" si="0"/>
        <v>889</v>
      </c>
      <c r="G31" s="18">
        <v>8987</v>
      </c>
      <c r="H31" s="18">
        <v>9455</v>
      </c>
      <c r="I31" s="19">
        <f t="shared" si="1"/>
        <v>468</v>
      </c>
      <c r="J31" s="20">
        <v>6.73</v>
      </c>
      <c r="K31" s="20">
        <v>3.61</v>
      </c>
      <c r="L31" s="21">
        <f t="shared" si="2"/>
        <v>7672.4500000000007</v>
      </c>
      <c r="M31" s="22">
        <f t="shared" si="3"/>
        <v>586.94242500000007</v>
      </c>
      <c r="N31" s="21">
        <v>0</v>
      </c>
      <c r="O31" s="21">
        <v>0</v>
      </c>
      <c r="P31" s="23">
        <f t="shared" si="4"/>
        <v>7672.4500000000007</v>
      </c>
      <c r="Q31" s="24">
        <f t="shared" si="4"/>
        <v>586.94242500000007</v>
      </c>
      <c r="R31" s="25">
        <f t="shared" si="5"/>
        <v>8259.392425</v>
      </c>
      <c r="S31" s="29">
        <v>8259</v>
      </c>
      <c r="T31" s="27"/>
      <c r="U31" s="28">
        <f t="shared" si="6"/>
        <v>0.39242500000000291</v>
      </c>
      <c r="V31" s="28">
        <v>0</v>
      </c>
      <c r="W31" s="28">
        <v>0</v>
      </c>
    </row>
    <row r="32" spans="1:23" ht="15.75" x14ac:dyDescent="0.25">
      <c r="A32" s="16">
        <v>40</v>
      </c>
      <c r="B32" s="16">
        <v>6</v>
      </c>
      <c r="C32" s="17"/>
      <c r="D32" s="18">
        <v>13088</v>
      </c>
      <c r="E32" s="18">
        <v>13088</v>
      </c>
      <c r="F32" s="19">
        <f t="shared" si="0"/>
        <v>0</v>
      </c>
      <c r="G32" s="19"/>
      <c r="H32" s="19"/>
      <c r="I32" s="19">
        <f t="shared" si="1"/>
        <v>0</v>
      </c>
      <c r="J32" s="31">
        <v>6</v>
      </c>
      <c r="K32" s="20">
        <v>3.61</v>
      </c>
      <c r="L32" s="21">
        <f t="shared" si="2"/>
        <v>0</v>
      </c>
      <c r="M32" s="22">
        <f t="shared" si="3"/>
        <v>0</v>
      </c>
      <c r="N32" s="21">
        <v>0</v>
      </c>
      <c r="O32" s="21">
        <v>0</v>
      </c>
      <c r="P32" s="23">
        <f t="shared" si="4"/>
        <v>0</v>
      </c>
      <c r="Q32" s="24">
        <f t="shared" si="4"/>
        <v>0</v>
      </c>
      <c r="R32" s="25">
        <f t="shared" si="5"/>
        <v>0</v>
      </c>
      <c r="S32" s="30"/>
      <c r="T32" s="27"/>
      <c r="U32" s="28">
        <f t="shared" si="6"/>
        <v>0</v>
      </c>
      <c r="V32" s="28">
        <v>0</v>
      </c>
      <c r="W32" s="28">
        <v>0</v>
      </c>
    </row>
    <row r="33" spans="1:23" ht="15.75" x14ac:dyDescent="0.25">
      <c r="A33" s="16">
        <v>44</v>
      </c>
      <c r="B33" s="16">
        <v>5</v>
      </c>
      <c r="C33" s="17"/>
      <c r="D33" s="18">
        <v>5542</v>
      </c>
      <c r="E33" s="18">
        <v>6127</v>
      </c>
      <c r="F33" s="19">
        <f t="shared" si="0"/>
        <v>585</v>
      </c>
      <c r="G33" s="18"/>
      <c r="H33" s="18"/>
      <c r="I33" s="19">
        <f t="shared" si="1"/>
        <v>0</v>
      </c>
      <c r="J33" s="20">
        <v>6</v>
      </c>
      <c r="K33" s="20">
        <v>3.61</v>
      </c>
      <c r="L33" s="21">
        <f t="shared" si="2"/>
        <v>3510</v>
      </c>
      <c r="M33" s="22">
        <f t="shared" si="3"/>
        <v>268.51499999999999</v>
      </c>
      <c r="N33" s="21">
        <v>13148</v>
      </c>
      <c r="O33" s="21">
        <v>1053.8530000000001</v>
      </c>
      <c r="P33" s="23">
        <f t="shared" si="4"/>
        <v>16658</v>
      </c>
      <c r="Q33" s="24">
        <f t="shared" si="4"/>
        <v>1322.3679999999999</v>
      </c>
      <c r="R33" s="25">
        <f t="shared" si="5"/>
        <v>17980.367999999999</v>
      </c>
      <c r="S33" s="32">
        <v>7013.54</v>
      </c>
      <c r="T33" s="27"/>
      <c r="U33" s="28">
        <f t="shared" si="6"/>
        <v>10966.827999999998</v>
      </c>
      <c r="V33" s="28">
        <v>10966.827999999998</v>
      </c>
      <c r="W33" s="28">
        <v>0</v>
      </c>
    </row>
    <row r="34" spans="1:23" ht="15.75" x14ac:dyDescent="0.25">
      <c r="A34" s="16">
        <v>45</v>
      </c>
      <c r="B34" s="16">
        <v>5</v>
      </c>
      <c r="C34" s="17"/>
      <c r="D34" s="18">
        <v>7849</v>
      </c>
      <c r="E34" s="18">
        <v>8121</v>
      </c>
      <c r="F34" s="19">
        <f t="shared" si="0"/>
        <v>272</v>
      </c>
      <c r="G34" s="18"/>
      <c r="H34" s="18"/>
      <c r="I34" s="19">
        <f t="shared" si="1"/>
        <v>0</v>
      </c>
      <c r="J34" s="31">
        <v>6</v>
      </c>
      <c r="K34" s="20">
        <v>3.61</v>
      </c>
      <c r="L34" s="21">
        <f t="shared" si="2"/>
        <v>1632</v>
      </c>
      <c r="M34" s="22">
        <f t="shared" si="3"/>
        <v>124.848</v>
      </c>
      <c r="N34" s="21">
        <v>1207.5320000000002</v>
      </c>
      <c r="O34" s="21">
        <v>90.882000000000005</v>
      </c>
      <c r="P34" s="23">
        <f t="shared" ref="P34:Q58" si="7">L34+N34</f>
        <v>2839.5320000000002</v>
      </c>
      <c r="Q34" s="24">
        <f t="shared" si="7"/>
        <v>215.73000000000002</v>
      </c>
      <c r="R34" s="25">
        <f t="shared" si="5"/>
        <v>3055.2620000000002</v>
      </c>
      <c r="S34" s="29">
        <v>2802</v>
      </c>
      <c r="T34" s="27"/>
      <c r="U34" s="28">
        <f t="shared" si="6"/>
        <v>253.26200000000017</v>
      </c>
      <c r="V34" s="28">
        <v>253.26200000000017</v>
      </c>
      <c r="W34" s="28">
        <v>0</v>
      </c>
    </row>
    <row r="35" spans="1:23" ht="15.75" x14ac:dyDescent="0.25">
      <c r="A35" s="16">
        <v>48</v>
      </c>
      <c r="B35" s="16">
        <v>2</v>
      </c>
      <c r="C35" s="17"/>
      <c r="D35" s="18">
        <v>149</v>
      </c>
      <c r="E35" s="18">
        <v>191</v>
      </c>
      <c r="F35" s="19">
        <f t="shared" si="0"/>
        <v>42</v>
      </c>
      <c r="G35" s="18">
        <v>4</v>
      </c>
      <c r="H35" s="18">
        <v>6</v>
      </c>
      <c r="I35" s="19">
        <f t="shared" si="1"/>
        <v>2</v>
      </c>
      <c r="J35" s="20">
        <v>6.73</v>
      </c>
      <c r="K35" s="20">
        <v>3.61</v>
      </c>
      <c r="L35" s="21">
        <f t="shared" si="2"/>
        <v>289.88000000000005</v>
      </c>
      <c r="M35" s="22">
        <f t="shared" si="3"/>
        <v>22.175820000000005</v>
      </c>
      <c r="N35" s="21">
        <v>0</v>
      </c>
      <c r="O35" s="21">
        <v>0</v>
      </c>
      <c r="P35" s="23">
        <f t="shared" si="7"/>
        <v>289.88000000000005</v>
      </c>
      <c r="Q35" s="24">
        <f t="shared" si="7"/>
        <v>22.175820000000005</v>
      </c>
      <c r="R35" s="25">
        <f t="shared" si="5"/>
        <v>312.05582000000004</v>
      </c>
      <c r="S35" s="32">
        <v>312</v>
      </c>
      <c r="T35" s="27"/>
      <c r="U35" s="28">
        <f t="shared" si="6"/>
        <v>5.5820000000039727E-2</v>
      </c>
      <c r="V35" s="28">
        <v>0</v>
      </c>
      <c r="W35" s="28">
        <v>0</v>
      </c>
    </row>
    <row r="36" spans="1:23" ht="15.75" x14ac:dyDescent="0.25">
      <c r="A36" s="16">
        <v>51</v>
      </c>
      <c r="B36" s="16">
        <v>2</v>
      </c>
      <c r="C36" s="17"/>
      <c r="D36" s="18">
        <v>6</v>
      </c>
      <c r="E36" s="18">
        <v>6</v>
      </c>
      <c r="F36" s="19">
        <f t="shared" si="0"/>
        <v>0</v>
      </c>
      <c r="G36" s="18">
        <v>1</v>
      </c>
      <c r="H36" s="18">
        <v>1</v>
      </c>
      <c r="I36" s="19">
        <f t="shared" si="1"/>
        <v>0</v>
      </c>
      <c r="J36" s="20">
        <v>6.73</v>
      </c>
      <c r="K36" s="20">
        <v>3.61</v>
      </c>
      <c r="L36" s="21">
        <f t="shared" si="2"/>
        <v>0</v>
      </c>
      <c r="M36" s="22">
        <f t="shared" si="3"/>
        <v>0</v>
      </c>
      <c r="N36" s="21">
        <v>0</v>
      </c>
      <c r="O36" s="21">
        <v>0</v>
      </c>
      <c r="P36" s="23">
        <f t="shared" si="7"/>
        <v>0</v>
      </c>
      <c r="Q36" s="24">
        <f t="shared" si="7"/>
        <v>0</v>
      </c>
      <c r="R36" s="25">
        <f t="shared" si="5"/>
        <v>0</v>
      </c>
      <c r="S36" s="30"/>
      <c r="T36" s="27"/>
      <c r="U36" s="28">
        <f t="shared" si="6"/>
        <v>0</v>
      </c>
      <c r="V36" s="28">
        <v>0</v>
      </c>
      <c r="W36" s="28">
        <v>0</v>
      </c>
    </row>
    <row r="37" spans="1:23" ht="15.75" x14ac:dyDescent="0.25">
      <c r="A37" s="16">
        <v>52</v>
      </c>
      <c r="B37" s="16">
        <v>2</v>
      </c>
      <c r="C37" s="17"/>
      <c r="D37" s="18">
        <v>1148</v>
      </c>
      <c r="E37" s="18">
        <v>1319</v>
      </c>
      <c r="F37" s="19">
        <f t="shared" si="0"/>
        <v>171</v>
      </c>
      <c r="G37" s="18">
        <v>447</v>
      </c>
      <c r="H37" s="18">
        <v>534</v>
      </c>
      <c r="I37" s="19">
        <f t="shared" si="1"/>
        <v>87</v>
      </c>
      <c r="J37" s="20">
        <v>6.73</v>
      </c>
      <c r="K37" s="20">
        <v>3.61</v>
      </c>
      <c r="L37" s="21">
        <f t="shared" si="2"/>
        <v>1464.9</v>
      </c>
      <c r="M37" s="22">
        <f t="shared" si="3"/>
        <v>112.06485000000001</v>
      </c>
      <c r="N37" s="21">
        <v>0</v>
      </c>
      <c r="O37" s="21">
        <v>0</v>
      </c>
      <c r="P37" s="23">
        <f t="shared" si="7"/>
        <v>1464.9</v>
      </c>
      <c r="Q37" s="24">
        <f t="shared" si="7"/>
        <v>112.06485000000001</v>
      </c>
      <c r="R37" s="25">
        <f t="shared" si="5"/>
        <v>1576.9648500000001</v>
      </c>
      <c r="S37" s="29">
        <v>1577</v>
      </c>
      <c r="T37" s="27"/>
      <c r="U37" s="28">
        <f t="shared" si="6"/>
        <v>-3.5149999999930515E-2</v>
      </c>
      <c r="V37" s="28">
        <v>0</v>
      </c>
      <c r="W37" s="28">
        <v>0</v>
      </c>
    </row>
    <row r="38" spans="1:23" ht="15.75" x14ac:dyDescent="0.25">
      <c r="A38" s="16">
        <v>53</v>
      </c>
      <c r="B38" s="16">
        <v>2</v>
      </c>
      <c r="C38" s="17"/>
      <c r="D38" s="18">
        <v>0</v>
      </c>
      <c r="E38" s="18">
        <v>0</v>
      </c>
      <c r="F38" s="19">
        <f t="shared" si="0"/>
        <v>0</v>
      </c>
      <c r="G38" s="35">
        <v>1</v>
      </c>
      <c r="H38" s="35">
        <v>1</v>
      </c>
      <c r="I38" s="19">
        <f t="shared" si="1"/>
        <v>0</v>
      </c>
      <c r="J38" s="20">
        <v>6.73</v>
      </c>
      <c r="K38" s="20">
        <v>3.61</v>
      </c>
      <c r="L38" s="21">
        <f t="shared" si="2"/>
        <v>0</v>
      </c>
      <c r="M38" s="22">
        <f t="shared" si="3"/>
        <v>0</v>
      </c>
      <c r="N38" s="21">
        <v>0</v>
      </c>
      <c r="O38" s="21">
        <v>0</v>
      </c>
      <c r="P38" s="23">
        <f t="shared" si="7"/>
        <v>0</v>
      </c>
      <c r="Q38" s="24">
        <f t="shared" si="7"/>
        <v>0</v>
      </c>
      <c r="R38" s="25">
        <f t="shared" si="5"/>
        <v>0</v>
      </c>
      <c r="S38" s="30"/>
      <c r="T38" s="27"/>
      <c r="U38" s="28">
        <f t="shared" si="6"/>
        <v>0</v>
      </c>
      <c r="V38" s="28">
        <v>0</v>
      </c>
      <c r="W38" s="28">
        <v>0</v>
      </c>
    </row>
    <row r="39" spans="1:23" ht="15.75" x14ac:dyDescent="0.25">
      <c r="A39" s="16">
        <v>54</v>
      </c>
      <c r="B39" s="16">
        <v>2</v>
      </c>
      <c r="C39" s="17"/>
      <c r="D39" s="18">
        <v>5087</v>
      </c>
      <c r="E39" s="18">
        <v>5611</v>
      </c>
      <c r="F39" s="19">
        <f t="shared" si="0"/>
        <v>524</v>
      </c>
      <c r="G39" s="18">
        <v>2517</v>
      </c>
      <c r="H39" s="18">
        <v>2784</v>
      </c>
      <c r="I39" s="19">
        <f t="shared" si="1"/>
        <v>267</v>
      </c>
      <c r="J39" s="20">
        <v>6.73</v>
      </c>
      <c r="K39" s="20">
        <v>3.61</v>
      </c>
      <c r="L39" s="21">
        <f t="shared" si="2"/>
        <v>4490.3900000000003</v>
      </c>
      <c r="M39" s="22">
        <f t="shared" si="3"/>
        <v>343.51483500000001</v>
      </c>
      <c r="N39" s="21">
        <v>2784.37</v>
      </c>
      <c r="O39" s="21">
        <v>213.00430499999999</v>
      </c>
      <c r="P39" s="23">
        <f t="shared" si="7"/>
        <v>7274.76</v>
      </c>
      <c r="Q39" s="24">
        <f t="shared" si="7"/>
        <v>556.51913999999999</v>
      </c>
      <c r="R39" s="25">
        <f t="shared" si="5"/>
        <v>7831.2791400000006</v>
      </c>
      <c r="S39" s="26"/>
      <c r="T39" s="27"/>
      <c r="U39" s="28">
        <f t="shared" si="6"/>
        <v>7831.2791400000006</v>
      </c>
      <c r="V39" s="28">
        <v>7274.76</v>
      </c>
      <c r="W39" s="28">
        <v>556.51913999999999</v>
      </c>
    </row>
    <row r="40" spans="1:23" ht="15.75" x14ac:dyDescent="0.25">
      <c r="A40" s="16">
        <v>55</v>
      </c>
      <c r="B40" s="16">
        <v>2</v>
      </c>
      <c r="C40" s="17"/>
      <c r="D40" s="18">
        <v>293</v>
      </c>
      <c r="E40" s="18">
        <v>293</v>
      </c>
      <c r="F40" s="19">
        <f t="shared" si="0"/>
        <v>0</v>
      </c>
      <c r="G40" s="18"/>
      <c r="H40" s="18"/>
      <c r="I40" s="19">
        <f t="shared" si="1"/>
        <v>0</v>
      </c>
      <c r="J40" s="31">
        <v>6</v>
      </c>
      <c r="K40" s="20">
        <v>3.61</v>
      </c>
      <c r="L40" s="21">
        <f t="shared" si="2"/>
        <v>0</v>
      </c>
      <c r="M40" s="22">
        <f t="shared" si="3"/>
        <v>0</v>
      </c>
      <c r="N40" s="21">
        <v>0</v>
      </c>
      <c r="O40" s="21">
        <v>0</v>
      </c>
      <c r="P40" s="23">
        <f t="shared" si="7"/>
        <v>0</v>
      </c>
      <c r="Q40" s="24">
        <f t="shared" si="7"/>
        <v>0</v>
      </c>
      <c r="R40" s="25">
        <f t="shared" si="5"/>
        <v>0</v>
      </c>
      <c r="S40" s="30"/>
      <c r="T40" s="27"/>
      <c r="U40" s="28">
        <f t="shared" si="6"/>
        <v>0</v>
      </c>
      <c r="V40" s="28">
        <v>0</v>
      </c>
      <c r="W40" s="28">
        <v>0</v>
      </c>
    </row>
    <row r="41" spans="1:23" ht="15.75" x14ac:dyDescent="0.25">
      <c r="A41" s="16">
        <v>56</v>
      </c>
      <c r="B41" s="16">
        <v>2</v>
      </c>
      <c r="C41" s="17"/>
      <c r="D41" s="18">
        <v>5</v>
      </c>
      <c r="E41" s="18">
        <v>5</v>
      </c>
      <c r="F41" s="19">
        <f t="shared" si="0"/>
        <v>0</v>
      </c>
      <c r="G41" s="18">
        <v>0</v>
      </c>
      <c r="H41" s="18">
        <v>0</v>
      </c>
      <c r="I41" s="19">
        <f t="shared" si="1"/>
        <v>0</v>
      </c>
      <c r="J41" s="20">
        <v>6.73</v>
      </c>
      <c r="K41" s="20">
        <v>3.61</v>
      </c>
      <c r="L41" s="21">
        <f t="shared" si="2"/>
        <v>0</v>
      </c>
      <c r="M41" s="22">
        <f t="shared" si="3"/>
        <v>0</v>
      </c>
      <c r="N41" s="21">
        <v>7</v>
      </c>
      <c r="O41" s="21">
        <v>0</v>
      </c>
      <c r="P41" s="23">
        <f t="shared" si="7"/>
        <v>7</v>
      </c>
      <c r="Q41" s="24">
        <f t="shared" si="7"/>
        <v>0</v>
      </c>
      <c r="R41" s="25">
        <f t="shared" si="5"/>
        <v>7</v>
      </c>
      <c r="S41" s="30"/>
      <c r="T41" s="27"/>
      <c r="U41" s="28">
        <f t="shared" si="6"/>
        <v>7</v>
      </c>
      <c r="V41" s="28">
        <v>7</v>
      </c>
      <c r="W41" s="28">
        <v>0</v>
      </c>
    </row>
    <row r="42" spans="1:23" ht="15.75" x14ac:dyDescent="0.25">
      <c r="A42" s="16">
        <v>58</v>
      </c>
      <c r="B42" s="16">
        <v>2</v>
      </c>
      <c r="C42" s="17"/>
      <c r="D42" s="18">
        <v>6269</v>
      </c>
      <c r="E42" s="18">
        <v>6781</v>
      </c>
      <c r="F42" s="19">
        <f t="shared" si="0"/>
        <v>512</v>
      </c>
      <c r="G42" s="18">
        <v>4521</v>
      </c>
      <c r="H42" s="18">
        <v>5066</v>
      </c>
      <c r="I42" s="19">
        <f t="shared" si="1"/>
        <v>545</v>
      </c>
      <c r="J42" s="20">
        <v>6.73</v>
      </c>
      <c r="K42" s="20">
        <v>3.61</v>
      </c>
      <c r="L42" s="21">
        <f t="shared" si="2"/>
        <v>5413.21</v>
      </c>
      <c r="M42" s="22">
        <f t="shared" si="3"/>
        <v>414.11056500000001</v>
      </c>
      <c r="N42" s="21">
        <v>0</v>
      </c>
      <c r="O42" s="21">
        <v>0</v>
      </c>
      <c r="P42" s="23">
        <f t="shared" si="7"/>
        <v>5413.21</v>
      </c>
      <c r="Q42" s="24">
        <f t="shared" si="7"/>
        <v>414.11056500000001</v>
      </c>
      <c r="R42" s="25">
        <f t="shared" si="5"/>
        <v>5827.320565</v>
      </c>
      <c r="S42" s="26">
        <v>5827</v>
      </c>
      <c r="T42" s="27"/>
      <c r="U42" s="28">
        <f t="shared" si="6"/>
        <v>0.32056499999998778</v>
      </c>
      <c r="V42" s="28">
        <v>0</v>
      </c>
      <c r="W42" s="28">
        <v>0</v>
      </c>
    </row>
    <row r="43" spans="1:23" ht="15.75" x14ac:dyDescent="0.25">
      <c r="A43" s="16">
        <v>62</v>
      </c>
      <c r="B43" s="16">
        <v>3</v>
      </c>
      <c r="C43" s="17"/>
      <c r="D43" s="18">
        <v>34778</v>
      </c>
      <c r="E43" s="18">
        <v>36727</v>
      </c>
      <c r="F43" s="19">
        <f t="shared" si="0"/>
        <v>1949</v>
      </c>
      <c r="G43" s="18">
        <v>14284</v>
      </c>
      <c r="H43" s="18">
        <v>15316</v>
      </c>
      <c r="I43" s="19">
        <f t="shared" si="1"/>
        <v>1032</v>
      </c>
      <c r="J43" s="20">
        <v>6.73</v>
      </c>
      <c r="K43" s="20">
        <v>3.61</v>
      </c>
      <c r="L43" s="21">
        <f t="shared" si="2"/>
        <v>16842.29</v>
      </c>
      <c r="M43" s="22">
        <f t="shared" si="3"/>
        <v>1288.435185</v>
      </c>
      <c r="N43" s="21">
        <v>0</v>
      </c>
      <c r="O43" s="21">
        <v>0</v>
      </c>
      <c r="P43" s="23">
        <f t="shared" si="7"/>
        <v>16842.29</v>
      </c>
      <c r="Q43" s="24">
        <f t="shared" si="7"/>
        <v>1288.435185</v>
      </c>
      <c r="R43" s="25">
        <f t="shared" si="5"/>
        <v>18130.725184999999</v>
      </c>
      <c r="S43" s="29">
        <v>18131</v>
      </c>
      <c r="T43" s="27"/>
      <c r="U43" s="28">
        <f t="shared" si="6"/>
        <v>-0.27481500000067172</v>
      </c>
      <c r="V43" s="28">
        <v>0</v>
      </c>
      <c r="W43" s="28">
        <v>0</v>
      </c>
    </row>
    <row r="44" spans="1:23" ht="15.75" x14ac:dyDescent="0.25">
      <c r="A44" s="16">
        <v>62</v>
      </c>
      <c r="B44" s="16">
        <v>3</v>
      </c>
      <c r="C44" s="17"/>
      <c r="D44" s="18">
        <v>1435</v>
      </c>
      <c r="E44" s="18">
        <v>1452</v>
      </c>
      <c r="F44" s="19">
        <f t="shared" si="0"/>
        <v>17</v>
      </c>
      <c r="G44" s="18"/>
      <c r="H44" s="18"/>
      <c r="I44" s="19">
        <f t="shared" si="1"/>
        <v>0</v>
      </c>
      <c r="J44" s="31">
        <v>6</v>
      </c>
      <c r="K44" s="20">
        <v>3.61</v>
      </c>
      <c r="L44" s="21">
        <f t="shared" si="2"/>
        <v>102</v>
      </c>
      <c r="M44" s="22">
        <f t="shared" si="3"/>
        <v>7.8029999999999999</v>
      </c>
      <c r="N44" s="21">
        <v>0</v>
      </c>
      <c r="O44" s="21">
        <v>0</v>
      </c>
      <c r="P44" s="23">
        <f t="shared" si="7"/>
        <v>102</v>
      </c>
      <c r="Q44" s="24">
        <f t="shared" si="7"/>
        <v>7.8029999999999999</v>
      </c>
      <c r="R44" s="25">
        <f t="shared" si="5"/>
        <v>109.803</v>
      </c>
      <c r="S44" s="29">
        <v>110</v>
      </c>
      <c r="T44" s="27"/>
      <c r="U44" s="28">
        <f t="shared" si="6"/>
        <v>-0.19700000000000273</v>
      </c>
      <c r="V44" s="28">
        <v>0</v>
      </c>
      <c r="W44" s="28">
        <v>0</v>
      </c>
    </row>
    <row r="45" spans="1:23" ht="15.75" x14ac:dyDescent="0.25">
      <c r="A45" s="16">
        <v>64</v>
      </c>
      <c r="B45" s="16">
        <v>3</v>
      </c>
      <c r="C45" s="17"/>
      <c r="D45" s="18">
        <v>4295</v>
      </c>
      <c r="E45" s="18">
        <v>5017</v>
      </c>
      <c r="F45" s="19">
        <f t="shared" si="0"/>
        <v>722</v>
      </c>
      <c r="G45" s="18">
        <v>1684</v>
      </c>
      <c r="H45" s="18">
        <v>1986</v>
      </c>
      <c r="I45" s="19">
        <f t="shared" si="1"/>
        <v>302</v>
      </c>
      <c r="J45" s="20">
        <v>6.73</v>
      </c>
      <c r="K45" s="20">
        <v>3.61</v>
      </c>
      <c r="L45" s="21">
        <f t="shared" si="2"/>
        <v>5949.2800000000007</v>
      </c>
      <c r="M45" s="22">
        <f t="shared" si="3"/>
        <v>455.11992000000004</v>
      </c>
      <c r="N45" s="21">
        <v>4529.7900000000009</v>
      </c>
      <c r="O45" s="21">
        <v>346.52893499999999</v>
      </c>
      <c r="P45" s="23">
        <f t="shared" si="7"/>
        <v>10479.070000000002</v>
      </c>
      <c r="Q45" s="24">
        <f t="shared" si="7"/>
        <v>801.64885500000003</v>
      </c>
      <c r="R45" s="25">
        <f t="shared" si="5"/>
        <v>11280.718855000001</v>
      </c>
      <c r="S45" s="26">
        <v>17423</v>
      </c>
      <c r="T45" s="27"/>
      <c r="U45" s="28">
        <f t="shared" si="6"/>
        <v>-6142.281144999999</v>
      </c>
      <c r="V45" s="28">
        <v>-6142.281144999999</v>
      </c>
      <c r="W45" s="28">
        <v>0</v>
      </c>
    </row>
    <row r="46" spans="1:23" ht="15.75" x14ac:dyDescent="0.25">
      <c r="A46" s="16">
        <v>64</v>
      </c>
      <c r="B46" s="16">
        <v>3</v>
      </c>
      <c r="C46" s="17"/>
      <c r="D46" s="36">
        <v>235</v>
      </c>
      <c r="E46" s="36">
        <v>295</v>
      </c>
      <c r="F46" s="19">
        <f t="shared" si="0"/>
        <v>60</v>
      </c>
      <c r="G46" s="37"/>
      <c r="H46" s="37"/>
      <c r="I46" s="19">
        <f t="shared" si="1"/>
        <v>0</v>
      </c>
      <c r="J46" s="20">
        <v>6</v>
      </c>
      <c r="K46" s="20">
        <v>3.61</v>
      </c>
      <c r="L46" s="21">
        <f t="shared" si="2"/>
        <v>360</v>
      </c>
      <c r="M46" s="22">
        <f t="shared" si="3"/>
        <v>27.54</v>
      </c>
      <c r="N46" s="22">
        <v>1211.703</v>
      </c>
      <c r="O46" s="22">
        <v>54.161999999999999</v>
      </c>
      <c r="P46" s="23">
        <f t="shared" si="7"/>
        <v>1571.703</v>
      </c>
      <c r="Q46" s="24">
        <f t="shared" si="7"/>
        <v>81.701999999999998</v>
      </c>
      <c r="R46" s="25">
        <f t="shared" si="5"/>
        <v>1653.405</v>
      </c>
      <c r="S46" s="29">
        <v>1653</v>
      </c>
      <c r="T46" s="27" t="s">
        <v>19</v>
      </c>
      <c r="U46" s="28">
        <f t="shared" si="6"/>
        <v>0.40499999999997272</v>
      </c>
      <c r="V46" s="28">
        <v>0</v>
      </c>
      <c r="W46" s="28">
        <v>0</v>
      </c>
    </row>
    <row r="47" spans="1:23" ht="15.75" x14ac:dyDescent="0.25">
      <c r="A47" s="16">
        <v>68</v>
      </c>
      <c r="B47" s="16">
        <v>2</v>
      </c>
      <c r="C47" s="17"/>
      <c r="D47" s="18">
        <v>24107</v>
      </c>
      <c r="E47" s="18">
        <v>26171</v>
      </c>
      <c r="F47" s="19">
        <f t="shared" si="0"/>
        <v>2064</v>
      </c>
      <c r="G47" s="18">
        <v>10144</v>
      </c>
      <c r="H47" s="18">
        <v>11336</v>
      </c>
      <c r="I47" s="19">
        <f t="shared" si="1"/>
        <v>1192</v>
      </c>
      <c r="J47" s="20">
        <v>6.73</v>
      </c>
      <c r="K47" s="20">
        <v>3.61</v>
      </c>
      <c r="L47" s="21">
        <f t="shared" si="2"/>
        <v>18193.84</v>
      </c>
      <c r="M47" s="22">
        <f t="shared" si="3"/>
        <v>1391.8287599999999</v>
      </c>
      <c r="N47" s="21">
        <v>0</v>
      </c>
      <c r="O47" s="21">
        <v>0</v>
      </c>
      <c r="P47" s="23">
        <f t="shared" si="7"/>
        <v>18193.84</v>
      </c>
      <c r="Q47" s="24">
        <f t="shared" si="7"/>
        <v>1391.8287599999999</v>
      </c>
      <c r="R47" s="25">
        <f t="shared" si="5"/>
        <v>19585.66876</v>
      </c>
      <c r="S47" s="29">
        <v>19586</v>
      </c>
      <c r="T47" s="27"/>
      <c r="U47" s="28">
        <f t="shared" si="6"/>
        <v>-0.33123999999952503</v>
      </c>
      <c r="V47" s="28">
        <v>0</v>
      </c>
      <c r="W47" s="28">
        <v>0</v>
      </c>
    </row>
    <row r="48" spans="1:23" ht="15.75" x14ac:dyDescent="0.25">
      <c r="A48" s="16">
        <v>70</v>
      </c>
      <c r="B48" s="16"/>
      <c r="C48" s="17"/>
      <c r="D48" s="38">
        <v>2</v>
      </c>
      <c r="E48" s="38">
        <v>2</v>
      </c>
      <c r="F48" s="19">
        <f t="shared" si="0"/>
        <v>0</v>
      </c>
      <c r="G48" s="19">
        <v>0</v>
      </c>
      <c r="H48" s="19">
        <v>0</v>
      </c>
      <c r="I48" s="19">
        <f t="shared" si="1"/>
        <v>0</v>
      </c>
      <c r="J48" s="20">
        <v>6.73</v>
      </c>
      <c r="K48" s="20">
        <v>3.61</v>
      </c>
      <c r="L48" s="21">
        <f t="shared" si="2"/>
        <v>0</v>
      </c>
      <c r="M48" s="22">
        <f t="shared" si="3"/>
        <v>0</v>
      </c>
      <c r="N48" s="21">
        <v>-487</v>
      </c>
      <c r="O48" s="21">
        <v>0</v>
      </c>
      <c r="P48" s="23">
        <f t="shared" si="7"/>
        <v>-487</v>
      </c>
      <c r="Q48" s="24">
        <f t="shared" si="7"/>
        <v>0</v>
      </c>
      <c r="R48" s="25">
        <f t="shared" si="5"/>
        <v>-487</v>
      </c>
      <c r="S48" s="34"/>
      <c r="T48" s="27" t="s">
        <v>20</v>
      </c>
      <c r="U48" s="28">
        <f t="shared" si="6"/>
        <v>-487</v>
      </c>
      <c r="V48" s="28">
        <v>-487</v>
      </c>
      <c r="W48" s="28">
        <v>0</v>
      </c>
    </row>
    <row r="49" spans="1:23" ht="15.75" x14ac:dyDescent="0.25">
      <c r="A49" s="16">
        <v>71</v>
      </c>
      <c r="B49" s="16">
        <v>2</v>
      </c>
      <c r="C49" s="17"/>
      <c r="D49" s="18">
        <v>42562</v>
      </c>
      <c r="E49" s="18">
        <v>44774</v>
      </c>
      <c r="F49" s="19">
        <f t="shared" si="0"/>
        <v>2212</v>
      </c>
      <c r="G49" s="18">
        <v>20889</v>
      </c>
      <c r="H49" s="18">
        <v>21924</v>
      </c>
      <c r="I49" s="19">
        <f t="shared" si="1"/>
        <v>1035</v>
      </c>
      <c r="J49" s="20">
        <v>6.73</v>
      </c>
      <c r="K49" s="20">
        <v>3.61</v>
      </c>
      <c r="L49" s="21">
        <f t="shared" si="2"/>
        <v>18623.11</v>
      </c>
      <c r="M49" s="22">
        <f t="shared" si="3"/>
        <v>1424.667915</v>
      </c>
      <c r="N49" s="21">
        <v>18341.64</v>
      </c>
      <c r="O49" s="21">
        <v>1403.13546</v>
      </c>
      <c r="P49" s="23">
        <f t="shared" si="7"/>
        <v>36964.75</v>
      </c>
      <c r="Q49" s="24">
        <f t="shared" si="7"/>
        <v>2827.803375</v>
      </c>
      <c r="R49" s="25">
        <f t="shared" si="5"/>
        <v>39792.553375000003</v>
      </c>
      <c r="S49" s="29">
        <v>39793</v>
      </c>
      <c r="T49" s="27"/>
      <c r="U49" s="28">
        <f t="shared" si="6"/>
        <v>-0.44662499999685679</v>
      </c>
      <c r="V49" s="28">
        <v>0</v>
      </c>
      <c r="W49" s="28">
        <v>0</v>
      </c>
    </row>
    <row r="50" spans="1:23" ht="15.75" x14ac:dyDescent="0.25">
      <c r="A50" s="16">
        <v>72</v>
      </c>
      <c r="B50" s="16">
        <v>2</v>
      </c>
      <c r="C50" s="17"/>
      <c r="D50" s="18">
        <v>39842</v>
      </c>
      <c r="E50" s="18">
        <v>41375</v>
      </c>
      <c r="F50" s="19">
        <f t="shared" si="0"/>
        <v>1533</v>
      </c>
      <c r="G50" s="18">
        <v>25368</v>
      </c>
      <c r="H50" s="18">
        <v>26458</v>
      </c>
      <c r="I50" s="19">
        <f t="shared" si="1"/>
        <v>1090</v>
      </c>
      <c r="J50" s="20">
        <v>6.73</v>
      </c>
      <c r="K50" s="20">
        <v>3.61</v>
      </c>
      <c r="L50" s="21">
        <f t="shared" si="2"/>
        <v>14251.99</v>
      </c>
      <c r="M50" s="22">
        <f t="shared" si="3"/>
        <v>1090.277235</v>
      </c>
      <c r="N50" s="21">
        <v>0</v>
      </c>
      <c r="O50" s="21">
        <v>0</v>
      </c>
      <c r="P50" s="23">
        <f t="shared" si="7"/>
        <v>14251.99</v>
      </c>
      <c r="Q50" s="24">
        <f t="shared" si="7"/>
        <v>1090.277235</v>
      </c>
      <c r="R50" s="25">
        <f t="shared" si="5"/>
        <v>15342.267234999999</v>
      </c>
      <c r="S50" s="29">
        <v>15342</v>
      </c>
      <c r="T50" s="27"/>
      <c r="U50" s="28">
        <f t="shared" si="6"/>
        <v>0.26723499999934575</v>
      </c>
      <c r="V50" s="28">
        <v>0</v>
      </c>
      <c r="W50" s="28">
        <v>0</v>
      </c>
    </row>
    <row r="51" spans="1:23" ht="15.75" x14ac:dyDescent="0.25">
      <c r="A51" s="16">
        <v>74</v>
      </c>
      <c r="B51" s="16">
        <v>2</v>
      </c>
      <c r="C51" s="17"/>
      <c r="D51" s="18">
        <v>0</v>
      </c>
      <c r="E51" s="18">
        <v>0</v>
      </c>
      <c r="F51" s="19">
        <f t="shared" si="0"/>
        <v>0</v>
      </c>
      <c r="G51" s="18">
        <v>0</v>
      </c>
      <c r="H51" s="18">
        <v>0</v>
      </c>
      <c r="I51" s="19">
        <f t="shared" si="1"/>
        <v>0</v>
      </c>
      <c r="J51" s="20">
        <v>6.73</v>
      </c>
      <c r="K51" s="20">
        <v>3.61</v>
      </c>
      <c r="L51" s="21">
        <f t="shared" si="2"/>
        <v>0</v>
      </c>
      <c r="M51" s="22">
        <f t="shared" si="3"/>
        <v>0</v>
      </c>
      <c r="N51" s="21">
        <v>0</v>
      </c>
      <c r="O51" s="21">
        <v>0</v>
      </c>
      <c r="P51" s="23">
        <f t="shared" si="7"/>
        <v>0</v>
      </c>
      <c r="Q51" s="24">
        <f t="shared" si="7"/>
        <v>0</v>
      </c>
      <c r="R51" s="25">
        <f t="shared" si="5"/>
        <v>0</v>
      </c>
      <c r="S51" s="30"/>
      <c r="T51" s="27"/>
      <c r="U51" s="28">
        <f t="shared" si="6"/>
        <v>0</v>
      </c>
      <c r="V51" s="28">
        <v>0</v>
      </c>
      <c r="W51" s="28">
        <v>0</v>
      </c>
    </row>
    <row r="52" spans="1:23" ht="15.75" x14ac:dyDescent="0.25">
      <c r="A52" s="16">
        <v>78</v>
      </c>
      <c r="B52" s="16">
        <v>6</v>
      </c>
      <c r="C52" s="17"/>
      <c r="D52" s="18">
        <v>95</v>
      </c>
      <c r="E52" s="18">
        <v>95</v>
      </c>
      <c r="F52" s="19">
        <f t="shared" si="0"/>
        <v>0</v>
      </c>
      <c r="G52" s="19"/>
      <c r="H52" s="19"/>
      <c r="I52" s="19">
        <f t="shared" si="1"/>
        <v>0</v>
      </c>
      <c r="J52" s="31">
        <v>6</v>
      </c>
      <c r="K52" s="20">
        <v>3.61</v>
      </c>
      <c r="L52" s="21">
        <f t="shared" si="2"/>
        <v>0</v>
      </c>
      <c r="M52" s="22">
        <f t="shared" si="3"/>
        <v>0</v>
      </c>
      <c r="N52" s="21">
        <v>0</v>
      </c>
      <c r="O52" s="21">
        <v>0</v>
      </c>
      <c r="P52" s="23">
        <f t="shared" si="7"/>
        <v>0</v>
      </c>
      <c r="Q52" s="24">
        <f t="shared" si="7"/>
        <v>0</v>
      </c>
      <c r="R52" s="25">
        <f t="shared" si="5"/>
        <v>0</v>
      </c>
      <c r="S52" s="30"/>
      <c r="T52" s="27"/>
      <c r="U52" s="28">
        <f t="shared" si="6"/>
        <v>0</v>
      </c>
      <c r="V52" s="28">
        <v>0</v>
      </c>
      <c r="W52" s="28">
        <v>0</v>
      </c>
    </row>
    <row r="53" spans="1:23" ht="15.75" x14ac:dyDescent="0.25">
      <c r="A53" s="16">
        <v>79</v>
      </c>
      <c r="B53" s="16">
        <v>6</v>
      </c>
      <c r="C53" s="17"/>
      <c r="D53" s="18">
        <v>118</v>
      </c>
      <c r="E53" s="18">
        <v>118</v>
      </c>
      <c r="F53" s="19">
        <f t="shared" si="0"/>
        <v>0</v>
      </c>
      <c r="G53" s="19"/>
      <c r="H53" s="19"/>
      <c r="I53" s="19">
        <f t="shared" si="1"/>
        <v>0</v>
      </c>
      <c r="J53" s="31">
        <v>6</v>
      </c>
      <c r="K53" s="20">
        <v>3.61</v>
      </c>
      <c r="L53" s="21">
        <f t="shared" si="2"/>
        <v>0</v>
      </c>
      <c r="M53" s="22">
        <f t="shared" si="3"/>
        <v>0</v>
      </c>
      <c r="N53" s="21">
        <v>0</v>
      </c>
      <c r="O53" s="21">
        <v>0</v>
      </c>
      <c r="P53" s="23">
        <f t="shared" si="7"/>
        <v>0</v>
      </c>
      <c r="Q53" s="24">
        <f t="shared" si="7"/>
        <v>0</v>
      </c>
      <c r="R53" s="25">
        <f t="shared" si="5"/>
        <v>0</v>
      </c>
      <c r="S53" s="30"/>
      <c r="T53" s="27"/>
      <c r="U53" s="28">
        <f t="shared" si="6"/>
        <v>0</v>
      </c>
      <c r="V53" s="28">
        <v>0</v>
      </c>
      <c r="W53" s="28">
        <v>0</v>
      </c>
    </row>
    <row r="54" spans="1:23" ht="15.75" x14ac:dyDescent="0.25">
      <c r="A54" s="16">
        <v>80</v>
      </c>
      <c r="B54" s="16">
        <v>6</v>
      </c>
      <c r="C54" s="17"/>
      <c r="D54" s="18">
        <v>4265</v>
      </c>
      <c r="E54" s="18">
        <v>4695</v>
      </c>
      <c r="F54" s="19">
        <f t="shared" si="0"/>
        <v>430</v>
      </c>
      <c r="G54" s="18"/>
      <c r="H54" s="18"/>
      <c r="I54" s="19">
        <f t="shared" si="1"/>
        <v>0</v>
      </c>
      <c r="J54" s="31">
        <v>6</v>
      </c>
      <c r="K54" s="20">
        <v>3.61</v>
      </c>
      <c r="L54" s="21">
        <f t="shared" si="2"/>
        <v>2580</v>
      </c>
      <c r="M54" s="22">
        <f t="shared" si="3"/>
        <v>197.37</v>
      </c>
      <c r="N54" s="21">
        <v>0</v>
      </c>
      <c r="O54" s="21">
        <v>0</v>
      </c>
      <c r="P54" s="23">
        <f t="shared" si="7"/>
        <v>2580</v>
      </c>
      <c r="Q54" s="24">
        <f t="shared" si="7"/>
        <v>197.37</v>
      </c>
      <c r="R54" s="25">
        <f t="shared" si="5"/>
        <v>2777.37</v>
      </c>
      <c r="S54" s="29">
        <v>2777</v>
      </c>
      <c r="T54" s="27"/>
      <c r="U54" s="28">
        <f t="shared" si="6"/>
        <v>0.36999999999989086</v>
      </c>
      <c r="V54" s="28">
        <v>0</v>
      </c>
      <c r="W54" s="28">
        <v>0</v>
      </c>
    </row>
    <row r="55" spans="1:23" ht="15.75" x14ac:dyDescent="0.25">
      <c r="A55" s="16">
        <v>85</v>
      </c>
      <c r="B55" s="16">
        <v>3</v>
      </c>
      <c r="C55" s="17"/>
      <c r="D55" s="18">
        <v>5</v>
      </c>
      <c r="E55" s="18">
        <v>5</v>
      </c>
      <c r="F55" s="19">
        <f t="shared" si="0"/>
        <v>0</v>
      </c>
      <c r="G55" s="18">
        <v>0</v>
      </c>
      <c r="H55" s="18">
        <v>0</v>
      </c>
      <c r="I55" s="19">
        <f t="shared" si="1"/>
        <v>0</v>
      </c>
      <c r="J55" s="20">
        <v>6.73</v>
      </c>
      <c r="K55" s="20">
        <v>3.61</v>
      </c>
      <c r="L55" s="21">
        <f t="shared" si="2"/>
        <v>0</v>
      </c>
      <c r="M55" s="22">
        <f t="shared" si="3"/>
        <v>0</v>
      </c>
      <c r="N55" s="21">
        <v>0</v>
      </c>
      <c r="O55" s="21">
        <v>0</v>
      </c>
      <c r="P55" s="23">
        <f t="shared" si="7"/>
        <v>0</v>
      </c>
      <c r="Q55" s="24">
        <f t="shared" si="7"/>
        <v>0</v>
      </c>
      <c r="R55" s="25">
        <f t="shared" si="5"/>
        <v>0</v>
      </c>
      <c r="S55" s="30"/>
      <c r="T55" s="27"/>
      <c r="U55" s="28">
        <f t="shared" si="6"/>
        <v>0</v>
      </c>
      <c r="V55" s="28">
        <v>0</v>
      </c>
      <c r="W55" s="28">
        <v>0</v>
      </c>
    </row>
    <row r="56" spans="1:23" ht="15.75" x14ac:dyDescent="0.25">
      <c r="A56" s="16">
        <v>86</v>
      </c>
      <c r="B56" s="16">
        <v>3</v>
      </c>
      <c r="C56" s="17"/>
      <c r="D56" s="18">
        <v>13334</v>
      </c>
      <c r="E56" s="18">
        <v>14306</v>
      </c>
      <c r="F56" s="19">
        <f t="shared" si="0"/>
        <v>972</v>
      </c>
      <c r="G56" s="18">
        <v>6400</v>
      </c>
      <c r="H56" s="18">
        <v>6862</v>
      </c>
      <c r="I56" s="19">
        <f t="shared" si="1"/>
        <v>462</v>
      </c>
      <c r="J56" s="20">
        <v>6.73</v>
      </c>
      <c r="K56" s="20">
        <v>3.61</v>
      </c>
      <c r="L56" s="21">
        <f t="shared" si="2"/>
        <v>8209.380000000001</v>
      </c>
      <c r="M56" s="22">
        <f t="shared" si="3"/>
        <v>628.01757000000009</v>
      </c>
      <c r="N56" s="21">
        <v>0</v>
      </c>
      <c r="O56" s="21">
        <v>0</v>
      </c>
      <c r="P56" s="23">
        <f t="shared" si="7"/>
        <v>8209.380000000001</v>
      </c>
      <c r="Q56" s="24">
        <f t="shared" si="7"/>
        <v>628.01757000000009</v>
      </c>
      <c r="R56" s="25">
        <f t="shared" si="5"/>
        <v>8837.397570000001</v>
      </c>
      <c r="S56" s="29">
        <v>8837</v>
      </c>
      <c r="T56" s="27"/>
      <c r="U56" s="28">
        <f t="shared" si="6"/>
        <v>0.39757000000099652</v>
      </c>
      <c r="V56" s="28">
        <v>0</v>
      </c>
      <c r="W56" s="28">
        <v>0</v>
      </c>
    </row>
    <row r="57" spans="1:23" ht="15.75" x14ac:dyDescent="0.25">
      <c r="A57" s="16">
        <v>87</v>
      </c>
      <c r="B57" s="16">
        <v>3</v>
      </c>
      <c r="C57" s="17"/>
      <c r="D57" s="18">
        <v>592</v>
      </c>
      <c r="E57" s="18">
        <v>596</v>
      </c>
      <c r="F57" s="19">
        <f t="shared" si="0"/>
        <v>4</v>
      </c>
      <c r="G57" s="18">
        <v>135</v>
      </c>
      <c r="H57" s="18">
        <v>135</v>
      </c>
      <c r="I57" s="19">
        <f t="shared" si="1"/>
        <v>0</v>
      </c>
      <c r="J57" s="20">
        <v>6.73</v>
      </c>
      <c r="K57" s="20">
        <v>3.61</v>
      </c>
      <c r="L57" s="21">
        <f t="shared" si="2"/>
        <v>26.92</v>
      </c>
      <c r="M57" s="22">
        <f t="shared" si="3"/>
        <v>2.05938</v>
      </c>
      <c r="N57" s="21">
        <v>-881.95836000000008</v>
      </c>
      <c r="O57" s="21">
        <v>0</v>
      </c>
      <c r="P57" s="23">
        <f t="shared" si="7"/>
        <v>-855.03836000000013</v>
      </c>
      <c r="Q57" s="24">
        <f t="shared" si="7"/>
        <v>2.05938</v>
      </c>
      <c r="R57" s="25">
        <f t="shared" si="5"/>
        <v>-852.97898000000009</v>
      </c>
      <c r="S57" s="26"/>
      <c r="T57" s="27" t="s">
        <v>21</v>
      </c>
      <c r="U57" s="28">
        <f t="shared" si="6"/>
        <v>-852.97898000000009</v>
      </c>
      <c r="V57" s="28">
        <v>-852.97898000000009</v>
      </c>
      <c r="W57" s="28">
        <v>0</v>
      </c>
    </row>
    <row r="58" spans="1:23" ht="15.75" x14ac:dyDescent="0.25">
      <c r="A58" s="16">
        <v>89</v>
      </c>
      <c r="B58" s="16">
        <v>3</v>
      </c>
      <c r="C58" s="17"/>
      <c r="D58" s="39">
        <v>64</v>
      </c>
      <c r="E58" s="39">
        <v>64</v>
      </c>
      <c r="F58" s="40">
        <f t="shared" si="0"/>
        <v>0</v>
      </c>
      <c r="G58" s="39">
        <v>0</v>
      </c>
      <c r="H58" s="39">
        <v>0</v>
      </c>
      <c r="I58" s="40">
        <f t="shared" si="1"/>
        <v>0</v>
      </c>
      <c r="J58" s="41">
        <v>6.73</v>
      </c>
      <c r="K58" s="41">
        <v>3.61</v>
      </c>
      <c r="L58" s="42">
        <f t="shared" si="2"/>
        <v>0</v>
      </c>
      <c r="M58" s="43">
        <f t="shared" si="3"/>
        <v>0</v>
      </c>
      <c r="N58" s="42">
        <v>0</v>
      </c>
      <c r="O58" s="42">
        <v>0</v>
      </c>
      <c r="P58" s="44">
        <f t="shared" si="7"/>
        <v>0</v>
      </c>
      <c r="Q58" s="45">
        <f t="shared" si="7"/>
        <v>0</v>
      </c>
      <c r="R58" s="46">
        <f t="shared" si="5"/>
        <v>0</v>
      </c>
      <c r="S58" s="30"/>
      <c r="T58" s="47"/>
      <c r="U58" s="28">
        <f t="shared" si="6"/>
        <v>0</v>
      </c>
      <c r="V58" s="28">
        <v>0</v>
      </c>
      <c r="W58" s="28">
        <v>0</v>
      </c>
    </row>
    <row r="59" spans="1:23" ht="15.75" x14ac:dyDescent="0.25">
      <c r="A59" s="19">
        <v>90</v>
      </c>
      <c r="B59" s="19">
        <v>3</v>
      </c>
      <c r="C59" s="48"/>
      <c r="D59" s="18">
        <v>14706</v>
      </c>
      <c r="E59" s="18">
        <v>15301</v>
      </c>
      <c r="F59" s="19">
        <f>E59-D59</f>
        <v>595</v>
      </c>
      <c r="G59" s="18">
        <v>6708</v>
      </c>
      <c r="H59" s="18">
        <v>6977</v>
      </c>
      <c r="I59" s="19">
        <f t="shared" si="1"/>
        <v>269</v>
      </c>
      <c r="J59" s="20">
        <v>6.73</v>
      </c>
      <c r="K59" s="20">
        <v>3.61</v>
      </c>
      <c r="L59" s="21">
        <f t="shared" si="2"/>
        <v>4975.4400000000005</v>
      </c>
      <c r="M59" s="49">
        <f t="shared" si="3"/>
        <v>380.62116000000003</v>
      </c>
      <c r="N59" s="50">
        <v>-3174.1751249999998</v>
      </c>
      <c r="O59" s="50">
        <v>0</v>
      </c>
      <c r="P59" s="51">
        <f>N59</f>
        <v>-3174.1751249999998</v>
      </c>
      <c r="Q59" s="52">
        <f t="shared" ref="Q59:Q113" si="8">M59+O59</f>
        <v>380.62116000000003</v>
      </c>
      <c r="R59" s="25">
        <f t="shared" si="5"/>
        <v>-2793.5539649999996</v>
      </c>
      <c r="S59" s="26"/>
      <c r="T59" s="53"/>
      <c r="U59" s="28">
        <f t="shared" si="6"/>
        <v>-2793.5539649999996</v>
      </c>
      <c r="V59" s="28">
        <v>-2793.5539649999996</v>
      </c>
      <c r="W59" s="28">
        <v>0</v>
      </c>
    </row>
    <row r="60" spans="1:23" ht="15.75" x14ac:dyDescent="0.25">
      <c r="A60" s="54">
        <v>93</v>
      </c>
      <c r="B60" s="54"/>
      <c r="C60" s="55"/>
      <c r="D60" s="56">
        <v>0</v>
      </c>
      <c r="E60" s="56">
        <v>0</v>
      </c>
      <c r="F60" s="57">
        <f t="shared" si="0"/>
        <v>0</v>
      </c>
      <c r="G60" s="58"/>
      <c r="H60" s="58"/>
      <c r="I60" s="57">
        <f t="shared" si="1"/>
        <v>0</v>
      </c>
      <c r="J60" s="59">
        <v>6</v>
      </c>
      <c r="K60" s="59">
        <v>3.61</v>
      </c>
      <c r="L60" s="60">
        <f t="shared" si="2"/>
        <v>0</v>
      </c>
      <c r="M60" s="61">
        <f t="shared" si="3"/>
        <v>0</v>
      </c>
      <c r="N60" s="60">
        <v>0</v>
      </c>
      <c r="O60" s="60">
        <v>0</v>
      </c>
      <c r="P60" s="62">
        <f t="shared" ref="P60:P94" si="9">L60+N60</f>
        <v>0</v>
      </c>
      <c r="Q60" s="63">
        <f t="shared" si="8"/>
        <v>0</v>
      </c>
      <c r="R60" s="64">
        <f t="shared" si="5"/>
        <v>0</v>
      </c>
      <c r="S60" s="30"/>
      <c r="T60" s="65"/>
      <c r="U60" s="28">
        <f t="shared" si="6"/>
        <v>0</v>
      </c>
      <c r="V60" s="28">
        <v>0</v>
      </c>
      <c r="W60" s="28">
        <v>0</v>
      </c>
    </row>
    <row r="61" spans="1:23" ht="15.75" x14ac:dyDescent="0.25">
      <c r="A61" s="16">
        <v>95</v>
      </c>
      <c r="B61" s="16">
        <v>6</v>
      </c>
      <c r="C61" s="17"/>
      <c r="D61" s="18">
        <v>349</v>
      </c>
      <c r="E61" s="18">
        <v>349</v>
      </c>
      <c r="F61" s="19">
        <f t="shared" si="0"/>
        <v>0</v>
      </c>
      <c r="G61" s="18">
        <v>57</v>
      </c>
      <c r="H61" s="18">
        <v>57</v>
      </c>
      <c r="I61" s="19">
        <f t="shared" si="1"/>
        <v>0</v>
      </c>
      <c r="J61" s="20">
        <v>6.73</v>
      </c>
      <c r="K61" s="20">
        <v>3.61</v>
      </c>
      <c r="L61" s="21">
        <f t="shared" si="2"/>
        <v>0</v>
      </c>
      <c r="M61" s="22">
        <f t="shared" si="3"/>
        <v>0</v>
      </c>
      <c r="N61" s="21">
        <v>0</v>
      </c>
      <c r="O61" s="21">
        <v>0</v>
      </c>
      <c r="P61" s="23">
        <f t="shared" si="9"/>
        <v>0</v>
      </c>
      <c r="Q61" s="24">
        <f t="shared" si="8"/>
        <v>0</v>
      </c>
      <c r="R61" s="25">
        <f t="shared" si="5"/>
        <v>0</v>
      </c>
      <c r="S61" s="30"/>
      <c r="T61" s="27"/>
      <c r="U61" s="28">
        <f t="shared" si="6"/>
        <v>0</v>
      </c>
      <c r="V61" s="28">
        <v>0</v>
      </c>
      <c r="W61" s="28">
        <v>0</v>
      </c>
    </row>
    <row r="62" spans="1:23" ht="15.75" x14ac:dyDescent="0.25">
      <c r="A62" s="16">
        <v>99</v>
      </c>
      <c r="B62" s="16">
        <v>6</v>
      </c>
      <c r="C62" s="17"/>
      <c r="D62" s="18">
        <v>11573</v>
      </c>
      <c r="E62" s="18">
        <v>12615</v>
      </c>
      <c r="F62" s="19">
        <f t="shared" si="0"/>
        <v>1042</v>
      </c>
      <c r="G62" s="18">
        <v>6382</v>
      </c>
      <c r="H62" s="18">
        <v>6898</v>
      </c>
      <c r="I62" s="19">
        <f t="shared" si="1"/>
        <v>516</v>
      </c>
      <c r="J62" s="20">
        <v>6.73</v>
      </c>
      <c r="K62" s="20">
        <v>3.61</v>
      </c>
      <c r="L62" s="21">
        <f t="shared" si="2"/>
        <v>8875.42</v>
      </c>
      <c r="M62" s="22">
        <f t="shared" si="3"/>
        <v>678.96962999999994</v>
      </c>
      <c r="N62" s="21">
        <v>0</v>
      </c>
      <c r="O62" s="21">
        <v>0</v>
      </c>
      <c r="P62" s="23">
        <f t="shared" si="9"/>
        <v>8875.42</v>
      </c>
      <c r="Q62" s="24">
        <f t="shared" si="8"/>
        <v>678.96962999999994</v>
      </c>
      <c r="R62" s="25">
        <f t="shared" si="5"/>
        <v>9554.3896299999997</v>
      </c>
      <c r="S62" s="29">
        <v>9554</v>
      </c>
      <c r="T62" s="27"/>
      <c r="U62" s="28">
        <f t="shared" si="6"/>
        <v>0.38962999999966996</v>
      </c>
      <c r="V62" s="28">
        <v>0</v>
      </c>
      <c r="W62" s="28">
        <v>0</v>
      </c>
    </row>
    <row r="63" spans="1:23" ht="15.75" x14ac:dyDescent="0.25">
      <c r="A63" s="16">
        <v>102</v>
      </c>
      <c r="B63" s="16">
        <v>6</v>
      </c>
      <c r="C63" s="17"/>
      <c r="D63" s="18">
        <v>0</v>
      </c>
      <c r="E63" s="18">
        <v>0</v>
      </c>
      <c r="F63" s="19">
        <f t="shared" si="0"/>
        <v>0</v>
      </c>
      <c r="G63" s="18">
        <v>0</v>
      </c>
      <c r="H63" s="18">
        <v>0</v>
      </c>
      <c r="I63" s="19">
        <f t="shared" si="1"/>
        <v>0</v>
      </c>
      <c r="J63" s="20">
        <v>6.73</v>
      </c>
      <c r="K63" s="20">
        <v>3.61</v>
      </c>
      <c r="L63" s="21">
        <f t="shared" si="2"/>
        <v>0</v>
      </c>
      <c r="M63" s="22">
        <f t="shared" si="3"/>
        <v>0</v>
      </c>
      <c r="N63" s="21">
        <v>0</v>
      </c>
      <c r="O63" s="21">
        <v>0</v>
      </c>
      <c r="P63" s="23">
        <f t="shared" si="9"/>
        <v>0</v>
      </c>
      <c r="Q63" s="24">
        <f t="shared" si="8"/>
        <v>0</v>
      </c>
      <c r="R63" s="25">
        <f t="shared" si="5"/>
        <v>0</v>
      </c>
      <c r="S63" s="30"/>
      <c r="T63" s="27"/>
      <c r="U63" s="28">
        <f t="shared" si="6"/>
        <v>0</v>
      </c>
      <c r="V63" s="28">
        <v>0</v>
      </c>
      <c r="W63" s="28">
        <v>0</v>
      </c>
    </row>
    <row r="64" spans="1:23" ht="15.75" x14ac:dyDescent="0.25">
      <c r="A64" s="16">
        <v>107</v>
      </c>
      <c r="B64" s="16">
        <v>1</v>
      </c>
      <c r="C64" s="17"/>
      <c r="D64" s="18">
        <v>4</v>
      </c>
      <c r="E64" s="18">
        <v>4</v>
      </c>
      <c r="F64" s="19">
        <f t="shared" si="0"/>
        <v>0</v>
      </c>
      <c r="G64" s="19"/>
      <c r="H64" s="19"/>
      <c r="I64" s="19">
        <f t="shared" si="1"/>
        <v>0</v>
      </c>
      <c r="J64" s="31">
        <v>6</v>
      </c>
      <c r="K64" s="20">
        <v>3.61</v>
      </c>
      <c r="L64" s="21">
        <f t="shared" si="2"/>
        <v>0</v>
      </c>
      <c r="M64" s="22">
        <f t="shared" si="3"/>
        <v>0</v>
      </c>
      <c r="N64" s="21">
        <v>0</v>
      </c>
      <c r="O64" s="21">
        <v>0</v>
      </c>
      <c r="P64" s="23">
        <f t="shared" si="9"/>
        <v>0</v>
      </c>
      <c r="Q64" s="24">
        <f t="shared" si="8"/>
        <v>0</v>
      </c>
      <c r="R64" s="25">
        <f t="shared" si="5"/>
        <v>0</v>
      </c>
      <c r="S64" s="30"/>
      <c r="T64" s="27"/>
      <c r="U64" s="28">
        <f t="shared" si="6"/>
        <v>0</v>
      </c>
      <c r="V64" s="28">
        <v>0</v>
      </c>
      <c r="W64" s="28">
        <v>0</v>
      </c>
    </row>
    <row r="65" spans="1:23" ht="15.75" x14ac:dyDescent="0.25">
      <c r="A65" s="16">
        <v>110</v>
      </c>
      <c r="B65" s="16">
        <v>4</v>
      </c>
      <c r="C65" s="17"/>
      <c r="D65" s="18">
        <v>9763</v>
      </c>
      <c r="E65" s="18">
        <v>9958</v>
      </c>
      <c r="F65" s="19">
        <f t="shared" si="0"/>
        <v>195</v>
      </c>
      <c r="G65" s="18">
        <v>2203</v>
      </c>
      <c r="H65" s="18">
        <v>2245</v>
      </c>
      <c r="I65" s="19">
        <f t="shared" si="1"/>
        <v>42</v>
      </c>
      <c r="J65" s="20">
        <v>6.73</v>
      </c>
      <c r="K65" s="20">
        <v>3.61</v>
      </c>
      <c r="L65" s="21">
        <f t="shared" si="2"/>
        <v>1463.9700000000003</v>
      </c>
      <c r="M65" s="22">
        <f t="shared" si="3"/>
        <v>111.99370500000002</v>
      </c>
      <c r="N65" s="21">
        <v>0</v>
      </c>
      <c r="O65" s="21">
        <v>0</v>
      </c>
      <c r="P65" s="23">
        <f t="shared" si="9"/>
        <v>1463.9700000000003</v>
      </c>
      <c r="Q65" s="24">
        <f t="shared" si="8"/>
        <v>111.99370500000002</v>
      </c>
      <c r="R65" s="25">
        <f t="shared" si="5"/>
        <v>1575.9637050000003</v>
      </c>
      <c r="S65" s="29">
        <v>1576</v>
      </c>
      <c r="T65" s="66"/>
      <c r="U65" s="28">
        <f t="shared" si="6"/>
        <v>-3.6294999999654465E-2</v>
      </c>
      <c r="V65" s="28">
        <v>0</v>
      </c>
      <c r="W65" s="28">
        <v>0</v>
      </c>
    </row>
    <row r="66" spans="1:23" ht="15.75" x14ac:dyDescent="0.25">
      <c r="A66" s="67">
        <v>112</v>
      </c>
      <c r="B66" s="68"/>
      <c r="C66" s="69"/>
      <c r="D66" s="70">
        <v>2180</v>
      </c>
      <c r="E66" s="70">
        <v>3534</v>
      </c>
      <c r="F66" s="19">
        <f t="shared" ref="F66:F113" si="10">E66-D66</f>
        <v>1354</v>
      </c>
      <c r="G66" s="71">
        <v>1323</v>
      </c>
      <c r="H66" s="71">
        <v>2214</v>
      </c>
      <c r="I66" s="19">
        <f t="shared" ref="I66:I113" si="11">H66-G66</f>
        <v>891</v>
      </c>
      <c r="J66" s="20">
        <v>6.73</v>
      </c>
      <c r="K66" s="20">
        <v>3.61</v>
      </c>
      <c r="L66" s="21">
        <f t="shared" ref="L66:L113" si="12">F66*J66+K66*I66</f>
        <v>12328.93</v>
      </c>
      <c r="M66" s="22">
        <f t="shared" ref="M66:M113" si="13">L66*0.0765</f>
        <v>943.16314499999999</v>
      </c>
      <c r="N66" s="22">
        <v>0</v>
      </c>
      <c r="O66" s="22">
        <v>0</v>
      </c>
      <c r="P66" s="23">
        <f t="shared" si="9"/>
        <v>12328.93</v>
      </c>
      <c r="Q66" s="24">
        <f t="shared" si="8"/>
        <v>943.16314499999999</v>
      </c>
      <c r="R66" s="25">
        <f t="shared" ref="R66:R113" si="14">P66+Q66</f>
        <v>13272.093145000001</v>
      </c>
      <c r="S66" s="29">
        <v>13272</v>
      </c>
      <c r="T66" s="72"/>
      <c r="U66" s="28">
        <f t="shared" si="6"/>
        <v>9.314500000073167E-2</v>
      </c>
      <c r="V66" s="28">
        <v>0</v>
      </c>
      <c r="W66" s="28">
        <v>0</v>
      </c>
    </row>
    <row r="67" spans="1:23" ht="15.75" x14ac:dyDescent="0.25">
      <c r="A67" s="16">
        <v>115</v>
      </c>
      <c r="B67" s="16">
        <v>6</v>
      </c>
      <c r="C67" s="17"/>
      <c r="D67" s="18">
        <v>9744</v>
      </c>
      <c r="E67" s="18">
        <v>9942</v>
      </c>
      <c r="F67" s="19">
        <f t="shared" si="10"/>
        <v>198</v>
      </c>
      <c r="G67" s="18">
        <v>5340</v>
      </c>
      <c r="H67" s="18">
        <v>5613</v>
      </c>
      <c r="I67" s="19">
        <f t="shared" si="11"/>
        <v>273</v>
      </c>
      <c r="J67" s="20">
        <v>6.73</v>
      </c>
      <c r="K67" s="20">
        <v>3.61</v>
      </c>
      <c r="L67" s="21">
        <f t="shared" si="12"/>
        <v>2318.0700000000002</v>
      </c>
      <c r="M67" s="22">
        <f t="shared" si="13"/>
        <v>177.33235500000001</v>
      </c>
      <c r="N67" s="21">
        <v>500.7201500000001</v>
      </c>
      <c r="O67" s="21">
        <v>0</v>
      </c>
      <c r="P67" s="23">
        <f t="shared" si="9"/>
        <v>2818.7901500000003</v>
      </c>
      <c r="Q67" s="24">
        <f t="shared" si="8"/>
        <v>177.33235500000001</v>
      </c>
      <c r="R67" s="25">
        <f t="shared" si="14"/>
        <v>2996.1225050000003</v>
      </c>
      <c r="S67" s="26"/>
      <c r="T67" s="27"/>
      <c r="U67" s="28">
        <f t="shared" ref="U67:U113" si="15">R67-S67</f>
        <v>2996.1225050000003</v>
      </c>
      <c r="V67" s="28">
        <v>2818.7901500000003</v>
      </c>
      <c r="W67" s="28">
        <v>177.33235500000001</v>
      </c>
    </row>
    <row r="68" spans="1:23" ht="15.75" x14ac:dyDescent="0.25">
      <c r="A68" s="16">
        <v>116</v>
      </c>
      <c r="B68" s="16">
        <v>6</v>
      </c>
      <c r="C68" s="17"/>
      <c r="D68" s="18">
        <v>342</v>
      </c>
      <c r="E68" s="18">
        <v>342</v>
      </c>
      <c r="F68" s="19">
        <f t="shared" si="10"/>
        <v>0</v>
      </c>
      <c r="G68" s="18">
        <v>172</v>
      </c>
      <c r="H68" s="18">
        <v>172</v>
      </c>
      <c r="I68" s="19">
        <f t="shared" si="11"/>
        <v>0</v>
      </c>
      <c r="J68" s="20">
        <v>6.73</v>
      </c>
      <c r="K68" s="20">
        <v>3.61</v>
      </c>
      <c r="L68" s="21">
        <f t="shared" si="12"/>
        <v>0</v>
      </c>
      <c r="M68" s="22">
        <f t="shared" si="13"/>
        <v>0</v>
      </c>
      <c r="N68" s="21">
        <v>1086.58</v>
      </c>
      <c r="O68" s="21">
        <v>83.154735000000002</v>
      </c>
      <c r="P68" s="23">
        <f t="shared" si="9"/>
        <v>1086.58</v>
      </c>
      <c r="Q68" s="24">
        <f t="shared" si="8"/>
        <v>83.154735000000002</v>
      </c>
      <c r="R68" s="25">
        <f t="shared" si="14"/>
        <v>1169.734735</v>
      </c>
      <c r="S68" s="29">
        <v>1170</v>
      </c>
      <c r="T68" s="27"/>
      <c r="U68" s="28">
        <f t="shared" si="15"/>
        <v>-0.26526499999999942</v>
      </c>
      <c r="V68" s="28">
        <v>0</v>
      </c>
      <c r="W68" s="28">
        <v>0</v>
      </c>
    </row>
    <row r="69" spans="1:23" ht="15.75" x14ac:dyDescent="0.25">
      <c r="A69" s="16">
        <v>117</v>
      </c>
      <c r="B69" s="16">
        <v>6</v>
      </c>
      <c r="C69" s="17"/>
      <c r="D69" s="18">
        <v>0</v>
      </c>
      <c r="E69" s="18">
        <v>0</v>
      </c>
      <c r="F69" s="19">
        <f t="shared" si="10"/>
        <v>0</v>
      </c>
      <c r="G69" s="18">
        <v>0</v>
      </c>
      <c r="H69" s="18">
        <v>0</v>
      </c>
      <c r="I69" s="19">
        <f t="shared" si="11"/>
        <v>0</v>
      </c>
      <c r="J69" s="20">
        <v>6.73</v>
      </c>
      <c r="K69" s="20">
        <v>3.61</v>
      </c>
      <c r="L69" s="21">
        <f t="shared" si="12"/>
        <v>0</v>
      </c>
      <c r="M69" s="22">
        <f t="shared" si="13"/>
        <v>0</v>
      </c>
      <c r="N69" s="21">
        <v>0</v>
      </c>
      <c r="O69" s="21">
        <v>0</v>
      </c>
      <c r="P69" s="23">
        <f t="shared" si="9"/>
        <v>0</v>
      </c>
      <c r="Q69" s="24">
        <f t="shared" si="8"/>
        <v>0</v>
      </c>
      <c r="R69" s="25">
        <f t="shared" si="14"/>
        <v>0</v>
      </c>
      <c r="S69" s="30"/>
      <c r="T69" s="27"/>
      <c r="U69" s="28">
        <f t="shared" si="15"/>
        <v>0</v>
      </c>
      <c r="V69" s="28">
        <v>0</v>
      </c>
      <c r="W69" s="28">
        <v>0</v>
      </c>
    </row>
    <row r="70" spans="1:23" ht="15.75" x14ac:dyDescent="0.25">
      <c r="A70" s="16">
        <v>118</v>
      </c>
      <c r="B70" s="16">
        <v>6</v>
      </c>
      <c r="C70" s="17"/>
      <c r="D70" s="18">
        <v>220</v>
      </c>
      <c r="E70" s="18">
        <v>223</v>
      </c>
      <c r="F70" s="19">
        <f t="shared" si="10"/>
        <v>3</v>
      </c>
      <c r="G70" s="18">
        <v>7</v>
      </c>
      <c r="H70" s="18">
        <v>7</v>
      </c>
      <c r="I70" s="19">
        <f t="shared" si="11"/>
        <v>0</v>
      </c>
      <c r="J70" s="20">
        <v>6.73</v>
      </c>
      <c r="K70" s="20">
        <v>3.61</v>
      </c>
      <c r="L70" s="21">
        <f t="shared" si="12"/>
        <v>20.190000000000001</v>
      </c>
      <c r="M70" s="22">
        <f t="shared" si="13"/>
        <v>1.544535</v>
      </c>
      <c r="N70" s="21">
        <v>-0.75515499999999935</v>
      </c>
      <c r="O70" s="21">
        <v>0</v>
      </c>
      <c r="P70" s="23">
        <f t="shared" si="9"/>
        <v>19.434845000000003</v>
      </c>
      <c r="Q70" s="24">
        <f t="shared" si="8"/>
        <v>1.544535</v>
      </c>
      <c r="R70" s="25">
        <f t="shared" si="14"/>
        <v>20.979380000000003</v>
      </c>
      <c r="S70" s="29">
        <v>21</v>
      </c>
      <c r="T70" s="27"/>
      <c r="U70" s="28">
        <f t="shared" si="15"/>
        <v>-2.0619999999997418E-2</v>
      </c>
      <c r="V70" s="28">
        <v>0</v>
      </c>
      <c r="W70" s="28">
        <v>0</v>
      </c>
    </row>
    <row r="71" spans="1:23" ht="15.75" x14ac:dyDescent="0.25">
      <c r="A71" s="16">
        <v>120</v>
      </c>
      <c r="B71" s="16">
        <v>3</v>
      </c>
      <c r="C71" s="17"/>
      <c r="D71" s="18">
        <v>8000</v>
      </c>
      <c r="E71" s="18">
        <v>8008</v>
      </c>
      <c r="F71" s="19">
        <f t="shared" si="10"/>
        <v>8</v>
      </c>
      <c r="G71" s="18"/>
      <c r="H71" s="18"/>
      <c r="I71" s="19">
        <f t="shared" si="11"/>
        <v>0</v>
      </c>
      <c r="J71" s="31">
        <v>6</v>
      </c>
      <c r="K71" s="20">
        <v>3.61</v>
      </c>
      <c r="L71" s="21">
        <f t="shared" si="12"/>
        <v>48</v>
      </c>
      <c r="M71" s="22">
        <f t="shared" si="13"/>
        <v>3.6719999999999997</v>
      </c>
      <c r="N71" s="21">
        <v>432</v>
      </c>
      <c r="O71" s="21">
        <v>26.622000000000003</v>
      </c>
      <c r="P71" s="23">
        <f t="shared" si="9"/>
        <v>480</v>
      </c>
      <c r="Q71" s="24">
        <f t="shared" si="8"/>
        <v>30.294000000000004</v>
      </c>
      <c r="R71" s="25">
        <f t="shared" si="14"/>
        <v>510.29399999999998</v>
      </c>
      <c r="S71" s="30"/>
      <c r="T71" s="27"/>
      <c r="U71" s="28">
        <f t="shared" si="15"/>
        <v>510.29399999999998</v>
      </c>
      <c r="V71" s="28">
        <v>480</v>
      </c>
      <c r="W71" s="28">
        <v>30.294000000000004</v>
      </c>
    </row>
    <row r="72" spans="1:23" ht="15.75" x14ac:dyDescent="0.25">
      <c r="A72" s="16">
        <v>123</v>
      </c>
      <c r="B72" s="16">
        <v>3</v>
      </c>
      <c r="C72" s="17"/>
      <c r="D72" s="18">
        <v>3</v>
      </c>
      <c r="E72" s="18">
        <v>3</v>
      </c>
      <c r="F72" s="19">
        <f t="shared" si="10"/>
        <v>0</v>
      </c>
      <c r="G72" s="18">
        <v>2</v>
      </c>
      <c r="H72" s="18">
        <v>2</v>
      </c>
      <c r="I72" s="19">
        <f t="shared" si="11"/>
        <v>0</v>
      </c>
      <c r="J72" s="31">
        <v>6</v>
      </c>
      <c r="K72" s="20">
        <v>3.61</v>
      </c>
      <c r="L72" s="21">
        <f t="shared" si="12"/>
        <v>0</v>
      </c>
      <c r="M72" s="22">
        <f t="shared" si="13"/>
        <v>0</v>
      </c>
      <c r="N72" s="21">
        <v>0</v>
      </c>
      <c r="O72" s="21">
        <v>0</v>
      </c>
      <c r="P72" s="23">
        <f t="shared" si="9"/>
        <v>0</v>
      </c>
      <c r="Q72" s="24">
        <f t="shared" si="8"/>
        <v>0</v>
      </c>
      <c r="R72" s="25">
        <f t="shared" si="14"/>
        <v>0</v>
      </c>
      <c r="S72" s="30"/>
      <c r="T72" s="27"/>
      <c r="U72" s="28">
        <f t="shared" si="15"/>
        <v>0</v>
      </c>
      <c r="V72" s="28">
        <v>0</v>
      </c>
      <c r="W72" s="28">
        <v>0</v>
      </c>
    </row>
    <row r="73" spans="1:23" ht="15.75" x14ac:dyDescent="0.25">
      <c r="A73" s="16">
        <v>124</v>
      </c>
      <c r="B73" s="16">
        <v>6</v>
      </c>
      <c r="C73" s="17"/>
      <c r="D73" s="18">
        <v>149</v>
      </c>
      <c r="E73" s="18">
        <v>149</v>
      </c>
      <c r="F73" s="19">
        <f t="shared" si="10"/>
        <v>0</v>
      </c>
      <c r="G73" s="18">
        <v>1</v>
      </c>
      <c r="H73" s="18">
        <v>1</v>
      </c>
      <c r="I73" s="19">
        <f t="shared" si="11"/>
        <v>0</v>
      </c>
      <c r="J73" s="20">
        <v>6.73</v>
      </c>
      <c r="K73" s="20">
        <v>3.61</v>
      </c>
      <c r="L73" s="21">
        <f t="shared" si="12"/>
        <v>0</v>
      </c>
      <c r="M73" s="22">
        <f t="shared" si="13"/>
        <v>0</v>
      </c>
      <c r="N73" s="21">
        <v>80.760000000000005</v>
      </c>
      <c r="O73" s="21">
        <v>6.17814</v>
      </c>
      <c r="P73" s="23">
        <f t="shared" si="9"/>
        <v>80.760000000000005</v>
      </c>
      <c r="Q73" s="24">
        <f t="shared" si="8"/>
        <v>6.17814</v>
      </c>
      <c r="R73" s="25">
        <f t="shared" si="14"/>
        <v>86.938140000000004</v>
      </c>
      <c r="S73" s="30"/>
      <c r="T73" s="27"/>
      <c r="U73" s="28">
        <f t="shared" si="15"/>
        <v>86.938140000000004</v>
      </c>
      <c r="V73" s="28">
        <v>80.760000000000005</v>
      </c>
      <c r="W73" s="28">
        <v>6.17814</v>
      </c>
    </row>
    <row r="74" spans="1:23" ht="15.75" x14ac:dyDescent="0.25">
      <c r="A74" s="16">
        <v>125</v>
      </c>
      <c r="B74" s="16">
        <v>6</v>
      </c>
      <c r="C74" s="17"/>
      <c r="D74" s="18">
        <v>2</v>
      </c>
      <c r="E74" s="18">
        <v>2</v>
      </c>
      <c r="F74" s="19">
        <f t="shared" si="10"/>
        <v>0</v>
      </c>
      <c r="G74" s="19"/>
      <c r="H74" s="19"/>
      <c r="I74" s="19">
        <f t="shared" si="11"/>
        <v>0</v>
      </c>
      <c r="J74" s="31">
        <v>6</v>
      </c>
      <c r="K74" s="20">
        <v>3.61</v>
      </c>
      <c r="L74" s="21">
        <f t="shared" si="12"/>
        <v>0</v>
      </c>
      <c r="M74" s="22">
        <f t="shared" si="13"/>
        <v>0</v>
      </c>
      <c r="N74" s="21">
        <v>0</v>
      </c>
      <c r="O74" s="21">
        <v>0</v>
      </c>
      <c r="P74" s="23">
        <f t="shared" si="9"/>
        <v>0</v>
      </c>
      <c r="Q74" s="24">
        <f t="shared" si="8"/>
        <v>0</v>
      </c>
      <c r="R74" s="25">
        <f t="shared" si="14"/>
        <v>0</v>
      </c>
      <c r="S74" s="30"/>
      <c r="T74" s="27"/>
      <c r="U74" s="28">
        <f t="shared" si="15"/>
        <v>0</v>
      </c>
      <c r="V74" s="28">
        <v>0</v>
      </c>
      <c r="W74" s="28">
        <v>0</v>
      </c>
    </row>
    <row r="75" spans="1:23" ht="15.75" x14ac:dyDescent="0.25">
      <c r="A75" s="16">
        <v>128</v>
      </c>
      <c r="B75" s="16">
        <v>6</v>
      </c>
      <c r="C75" s="17"/>
      <c r="D75" s="18">
        <v>34042</v>
      </c>
      <c r="E75" s="18">
        <v>34077</v>
      </c>
      <c r="F75" s="19">
        <f t="shared" si="10"/>
        <v>35</v>
      </c>
      <c r="G75" s="18"/>
      <c r="H75" s="18"/>
      <c r="I75" s="19">
        <f t="shared" si="11"/>
        <v>0</v>
      </c>
      <c r="J75" s="31">
        <v>6</v>
      </c>
      <c r="K75" s="20">
        <v>3.61</v>
      </c>
      <c r="L75" s="21">
        <f t="shared" si="12"/>
        <v>210</v>
      </c>
      <c r="M75" s="22">
        <f t="shared" si="13"/>
        <v>16.065000000000001</v>
      </c>
      <c r="N75" s="21">
        <v>314.97900000000004</v>
      </c>
      <c r="O75" s="21">
        <v>0</v>
      </c>
      <c r="P75" s="23">
        <f t="shared" si="9"/>
        <v>524.97900000000004</v>
      </c>
      <c r="Q75" s="24">
        <f t="shared" si="8"/>
        <v>16.065000000000001</v>
      </c>
      <c r="R75" s="25">
        <f t="shared" si="14"/>
        <v>541.0440000000001</v>
      </c>
      <c r="S75" s="26"/>
      <c r="T75" s="27"/>
      <c r="U75" s="28">
        <f t="shared" si="15"/>
        <v>541.0440000000001</v>
      </c>
      <c r="V75" s="28">
        <v>524.97900000000004</v>
      </c>
      <c r="W75" s="28">
        <v>16.065000000000001</v>
      </c>
    </row>
    <row r="76" spans="1:23" ht="15.75" x14ac:dyDescent="0.25">
      <c r="A76" s="16">
        <v>129</v>
      </c>
      <c r="B76" s="16">
        <v>6</v>
      </c>
      <c r="C76" s="17"/>
      <c r="D76" s="18">
        <v>16147</v>
      </c>
      <c r="E76" s="18">
        <v>16719</v>
      </c>
      <c r="F76" s="19">
        <f t="shared" si="10"/>
        <v>572</v>
      </c>
      <c r="G76" s="18">
        <v>7367</v>
      </c>
      <c r="H76" s="18">
        <v>7656</v>
      </c>
      <c r="I76" s="19">
        <f t="shared" si="11"/>
        <v>289</v>
      </c>
      <c r="J76" s="20">
        <v>6.73</v>
      </c>
      <c r="K76" s="20">
        <v>3.61</v>
      </c>
      <c r="L76" s="21">
        <f t="shared" si="12"/>
        <v>4892.8500000000004</v>
      </c>
      <c r="M76" s="22">
        <f t="shared" si="13"/>
        <v>374.30302500000005</v>
      </c>
      <c r="N76" s="21">
        <v>0</v>
      </c>
      <c r="O76" s="21">
        <v>0</v>
      </c>
      <c r="P76" s="23">
        <f t="shared" si="9"/>
        <v>4892.8500000000004</v>
      </c>
      <c r="Q76" s="24">
        <f t="shared" si="8"/>
        <v>374.30302500000005</v>
      </c>
      <c r="R76" s="25">
        <f t="shared" si="14"/>
        <v>5267.1530250000005</v>
      </c>
      <c r="S76" s="26"/>
      <c r="T76" s="27"/>
      <c r="U76" s="28">
        <f t="shared" si="15"/>
        <v>5267.1530250000005</v>
      </c>
      <c r="V76" s="28">
        <v>4892.8500000000004</v>
      </c>
      <c r="W76" s="28">
        <v>374.30302500000005</v>
      </c>
    </row>
    <row r="77" spans="1:23" ht="15.75" x14ac:dyDescent="0.25">
      <c r="A77" s="16">
        <v>130</v>
      </c>
      <c r="B77" s="16">
        <v>6</v>
      </c>
      <c r="C77" s="17"/>
      <c r="D77" s="18">
        <v>166</v>
      </c>
      <c r="E77" s="18">
        <v>272</v>
      </c>
      <c r="F77" s="19">
        <f t="shared" si="10"/>
        <v>106</v>
      </c>
      <c r="G77" s="18">
        <v>99</v>
      </c>
      <c r="H77" s="18">
        <v>222</v>
      </c>
      <c r="I77" s="19">
        <f t="shared" si="11"/>
        <v>123</v>
      </c>
      <c r="J77" s="20">
        <v>6.73</v>
      </c>
      <c r="K77" s="20">
        <v>3.61</v>
      </c>
      <c r="L77" s="21">
        <f t="shared" si="12"/>
        <v>1157.4099999999999</v>
      </c>
      <c r="M77" s="22">
        <f t="shared" si="13"/>
        <v>88.541864999999987</v>
      </c>
      <c r="N77" s="21">
        <v>0</v>
      </c>
      <c r="O77" s="21">
        <v>0</v>
      </c>
      <c r="P77" s="73">
        <v>1239</v>
      </c>
      <c r="Q77" s="24">
        <v>120</v>
      </c>
      <c r="R77" s="25">
        <v>1359</v>
      </c>
      <c r="S77" s="29">
        <v>1359</v>
      </c>
      <c r="T77" s="27" t="s">
        <v>22</v>
      </c>
      <c r="U77" s="28">
        <f t="shared" si="15"/>
        <v>0</v>
      </c>
      <c r="V77" s="28">
        <v>0</v>
      </c>
      <c r="W77" s="28">
        <v>0</v>
      </c>
    </row>
    <row r="78" spans="1:23" ht="15.75" x14ac:dyDescent="0.25">
      <c r="A78" s="16">
        <v>131</v>
      </c>
      <c r="B78" s="16">
        <v>6</v>
      </c>
      <c r="C78" s="17"/>
      <c r="D78" s="18">
        <v>22888</v>
      </c>
      <c r="E78" s="18">
        <v>23371</v>
      </c>
      <c r="F78" s="19">
        <f t="shared" si="10"/>
        <v>483</v>
      </c>
      <c r="G78" s="18">
        <v>13210</v>
      </c>
      <c r="H78" s="18">
        <v>13664</v>
      </c>
      <c r="I78" s="19">
        <f t="shared" si="11"/>
        <v>454</v>
      </c>
      <c r="J78" s="20">
        <v>6.73</v>
      </c>
      <c r="K78" s="20">
        <v>3.61</v>
      </c>
      <c r="L78" s="21">
        <f t="shared" si="12"/>
        <v>4889.5300000000007</v>
      </c>
      <c r="M78" s="22">
        <f t="shared" si="13"/>
        <v>374.04904500000004</v>
      </c>
      <c r="N78" s="21">
        <v>0</v>
      </c>
      <c r="O78" s="21">
        <v>0</v>
      </c>
      <c r="P78" s="23">
        <f t="shared" si="9"/>
        <v>4889.5300000000007</v>
      </c>
      <c r="Q78" s="24">
        <f t="shared" si="8"/>
        <v>374.04904500000004</v>
      </c>
      <c r="R78" s="25">
        <f t="shared" si="14"/>
        <v>5263.5790450000004</v>
      </c>
      <c r="S78" s="29">
        <v>5264</v>
      </c>
      <c r="T78" s="27"/>
      <c r="U78" s="28">
        <f t="shared" si="15"/>
        <v>-0.42095499999959429</v>
      </c>
      <c r="V78" s="28">
        <v>0</v>
      </c>
      <c r="W78" s="28">
        <v>0</v>
      </c>
    </row>
    <row r="79" spans="1:23" ht="15.75" x14ac:dyDescent="0.25">
      <c r="A79" s="16">
        <v>133</v>
      </c>
      <c r="B79" s="16">
        <v>5</v>
      </c>
      <c r="C79" s="17"/>
      <c r="D79" s="18">
        <v>6372</v>
      </c>
      <c r="E79" s="18">
        <v>6889</v>
      </c>
      <c r="F79" s="19">
        <f t="shared" si="10"/>
        <v>517</v>
      </c>
      <c r="G79" s="18">
        <v>2355</v>
      </c>
      <c r="H79" s="18">
        <v>2559</v>
      </c>
      <c r="I79" s="19">
        <f t="shared" si="11"/>
        <v>204</v>
      </c>
      <c r="J79" s="20">
        <v>6.73</v>
      </c>
      <c r="K79" s="20">
        <v>3.61</v>
      </c>
      <c r="L79" s="21">
        <f t="shared" si="12"/>
        <v>4215.8500000000004</v>
      </c>
      <c r="M79" s="22">
        <f t="shared" si="13"/>
        <v>322.51252500000004</v>
      </c>
      <c r="N79" s="21">
        <v>0</v>
      </c>
      <c r="O79" s="21">
        <v>0</v>
      </c>
      <c r="P79" s="23">
        <f t="shared" si="9"/>
        <v>4215.8500000000004</v>
      </c>
      <c r="Q79" s="24">
        <f t="shared" si="8"/>
        <v>322.51252500000004</v>
      </c>
      <c r="R79" s="25">
        <f t="shared" si="14"/>
        <v>4538.3625250000005</v>
      </c>
      <c r="S79" s="29">
        <v>4538</v>
      </c>
      <c r="T79" s="27"/>
      <c r="U79" s="28">
        <f t="shared" si="15"/>
        <v>0.36252500000045984</v>
      </c>
      <c r="V79" s="28">
        <v>0</v>
      </c>
      <c r="W79" s="28">
        <v>0</v>
      </c>
    </row>
    <row r="80" spans="1:23" ht="15.75" x14ac:dyDescent="0.25">
      <c r="A80" s="16">
        <v>134</v>
      </c>
      <c r="B80" s="16">
        <v>5</v>
      </c>
      <c r="C80" s="17"/>
      <c r="D80" s="18">
        <v>6394</v>
      </c>
      <c r="E80" s="18">
        <v>6431</v>
      </c>
      <c r="F80" s="19">
        <f t="shared" si="10"/>
        <v>37</v>
      </c>
      <c r="G80" s="19"/>
      <c r="H80" s="19"/>
      <c r="I80" s="19">
        <f t="shared" si="11"/>
        <v>0</v>
      </c>
      <c r="J80" s="31">
        <v>6</v>
      </c>
      <c r="K80" s="20">
        <v>3.61</v>
      </c>
      <c r="L80" s="21">
        <f t="shared" si="12"/>
        <v>222</v>
      </c>
      <c r="M80" s="22">
        <f t="shared" si="13"/>
        <v>16.983000000000001</v>
      </c>
      <c r="N80" s="21">
        <v>0</v>
      </c>
      <c r="O80" s="21">
        <v>0</v>
      </c>
      <c r="P80" s="23">
        <f t="shared" si="9"/>
        <v>222</v>
      </c>
      <c r="Q80" s="24">
        <f t="shared" si="8"/>
        <v>16.983000000000001</v>
      </c>
      <c r="R80" s="25">
        <f t="shared" si="14"/>
        <v>238.983</v>
      </c>
      <c r="S80" s="26"/>
      <c r="T80" s="27"/>
      <c r="U80" s="28">
        <f t="shared" si="15"/>
        <v>238.983</v>
      </c>
      <c r="V80" s="28">
        <v>222</v>
      </c>
      <c r="W80" s="28">
        <v>16.983000000000001</v>
      </c>
    </row>
    <row r="81" spans="1:23" ht="15.75" x14ac:dyDescent="0.25">
      <c r="A81" s="16">
        <v>135</v>
      </c>
      <c r="B81" s="16">
        <v>5</v>
      </c>
      <c r="C81" s="17"/>
      <c r="D81" s="18">
        <v>100</v>
      </c>
      <c r="E81" s="18">
        <v>100</v>
      </c>
      <c r="F81" s="19">
        <f t="shared" si="10"/>
        <v>0</v>
      </c>
      <c r="G81" s="19"/>
      <c r="H81" s="19"/>
      <c r="I81" s="19">
        <f t="shared" si="11"/>
        <v>0</v>
      </c>
      <c r="J81" s="31">
        <v>6</v>
      </c>
      <c r="K81" s="20">
        <v>3.61</v>
      </c>
      <c r="L81" s="21">
        <f t="shared" si="12"/>
        <v>0</v>
      </c>
      <c r="M81" s="22">
        <f t="shared" si="13"/>
        <v>0</v>
      </c>
      <c r="N81" s="21">
        <v>0</v>
      </c>
      <c r="O81" s="21">
        <v>0</v>
      </c>
      <c r="P81" s="23">
        <f t="shared" si="9"/>
        <v>0</v>
      </c>
      <c r="Q81" s="24">
        <f t="shared" si="8"/>
        <v>0</v>
      </c>
      <c r="R81" s="25">
        <f t="shared" si="14"/>
        <v>0</v>
      </c>
      <c r="S81" s="30"/>
      <c r="T81" s="27"/>
      <c r="U81" s="28">
        <f t="shared" si="15"/>
        <v>0</v>
      </c>
      <c r="V81" s="28">
        <v>0</v>
      </c>
      <c r="W81" s="28">
        <v>0</v>
      </c>
    </row>
    <row r="82" spans="1:23" ht="15.75" x14ac:dyDescent="0.25">
      <c r="A82" s="16">
        <v>139</v>
      </c>
      <c r="B82" s="16">
        <v>4</v>
      </c>
      <c r="C82" s="17"/>
      <c r="D82" s="18">
        <v>70626</v>
      </c>
      <c r="E82" s="18">
        <v>71231</v>
      </c>
      <c r="F82" s="19">
        <f t="shared" si="10"/>
        <v>605</v>
      </c>
      <c r="G82" s="18">
        <v>32330</v>
      </c>
      <c r="H82" s="18">
        <v>32676</v>
      </c>
      <c r="I82" s="19">
        <f t="shared" si="11"/>
        <v>346</v>
      </c>
      <c r="J82" s="20">
        <v>6.73</v>
      </c>
      <c r="K82" s="20">
        <v>3.61</v>
      </c>
      <c r="L82" s="21">
        <f t="shared" si="12"/>
        <v>5320.71</v>
      </c>
      <c r="M82" s="22">
        <f t="shared" si="13"/>
        <v>407.03431499999999</v>
      </c>
      <c r="N82" s="21">
        <v>0</v>
      </c>
      <c r="O82" s="21">
        <v>0</v>
      </c>
      <c r="P82" s="23">
        <f t="shared" si="9"/>
        <v>5320.71</v>
      </c>
      <c r="Q82" s="24">
        <f t="shared" si="8"/>
        <v>407.03431499999999</v>
      </c>
      <c r="R82" s="25">
        <f t="shared" si="14"/>
        <v>5727.7443149999999</v>
      </c>
      <c r="S82" s="29">
        <v>5728</v>
      </c>
      <c r="T82" s="27"/>
      <c r="U82" s="28">
        <f t="shared" si="15"/>
        <v>-0.25568500000008498</v>
      </c>
      <c r="V82" s="28">
        <v>0</v>
      </c>
      <c r="W82" s="28">
        <v>0</v>
      </c>
    </row>
    <row r="83" spans="1:23" ht="15.75" x14ac:dyDescent="0.25">
      <c r="A83" s="16">
        <v>140</v>
      </c>
      <c r="B83" s="16">
        <v>4</v>
      </c>
      <c r="C83" s="17"/>
      <c r="D83" s="18">
        <v>19</v>
      </c>
      <c r="E83" s="18">
        <v>19</v>
      </c>
      <c r="F83" s="19">
        <f t="shared" si="10"/>
        <v>0</v>
      </c>
      <c r="G83" s="18"/>
      <c r="H83" s="18"/>
      <c r="I83" s="19">
        <f t="shared" si="11"/>
        <v>0</v>
      </c>
      <c r="J83" s="20">
        <v>6.73</v>
      </c>
      <c r="K83" s="20">
        <v>3.61</v>
      </c>
      <c r="L83" s="21">
        <f t="shared" si="12"/>
        <v>0</v>
      </c>
      <c r="M83" s="22">
        <f t="shared" si="13"/>
        <v>0</v>
      </c>
      <c r="N83" s="21">
        <v>127.87</v>
      </c>
      <c r="O83" s="21">
        <v>5.6632949999999997</v>
      </c>
      <c r="P83" s="23">
        <f t="shared" si="9"/>
        <v>127.87</v>
      </c>
      <c r="Q83" s="24">
        <f t="shared" si="8"/>
        <v>5.6632949999999997</v>
      </c>
      <c r="R83" s="25">
        <f t="shared" si="14"/>
        <v>133.53329500000001</v>
      </c>
      <c r="S83" s="30"/>
      <c r="T83" s="27" t="s">
        <v>23</v>
      </c>
      <c r="U83" s="28">
        <f t="shared" si="15"/>
        <v>133.53329500000001</v>
      </c>
      <c r="V83" s="28">
        <v>127.87</v>
      </c>
      <c r="W83" s="28">
        <v>5.6632949999999997</v>
      </c>
    </row>
    <row r="84" spans="1:23" ht="15.75" x14ac:dyDescent="0.25">
      <c r="A84" s="16">
        <v>141</v>
      </c>
      <c r="B84" s="16">
        <v>4</v>
      </c>
      <c r="C84" s="17"/>
      <c r="D84" s="18">
        <v>183</v>
      </c>
      <c r="E84" s="18">
        <v>204</v>
      </c>
      <c r="F84" s="19">
        <f t="shared" si="10"/>
        <v>21</v>
      </c>
      <c r="G84" s="18">
        <v>62</v>
      </c>
      <c r="H84" s="18">
        <v>79</v>
      </c>
      <c r="I84" s="19">
        <f t="shared" si="11"/>
        <v>17</v>
      </c>
      <c r="J84" s="20">
        <v>6.73</v>
      </c>
      <c r="K84" s="20">
        <v>3.61</v>
      </c>
      <c r="L84" s="21">
        <f t="shared" si="12"/>
        <v>202.70000000000002</v>
      </c>
      <c r="M84" s="22">
        <f t="shared" si="13"/>
        <v>15.506550000000001</v>
      </c>
      <c r="N84" s="21">
        <v>0</v>
      </c>
      <c r="O84" s="21">
        <v>0</v>
      </c>
      <c r="P84" s="23">
        <f t="shared" si="9"/>
        <v>202.70000000000002</v>
      </c>
      <c r="Q84" s="24">
        <f t="shared" si="8"/>
        <v>15.506550000000001</v>
      </c>
      <c r="R84" s="25">
        <f t="shared" si="14"/>
        <v>218.20655000000002</v>
      </c>
      <c r="S84" s="29">
        <v>218</v>
      </c>
      <c r="T84" s="27"/>
      <c r="U84" s="28">
        <f t="shared" si="15"/>
        <v>0.20655000000002133</v>
      </c>
      <c r="V84" s="28">
        <v>0</v>
      </c>
      <c r="W84" s="28">
        <v>0</v>
      </c>
    </row>
    <row r="85" spans="1:23" ht="15.75" x14ac:dyDescent="0.25">
      <c r="A85" s="16">
        <v>144</v>
      </c>
      <c r="B85" s="16">
        <v>4</v>
      </c>
      <c r="C85" s="17"/>
      <c r="D85" s="18">
        <v>1</v>
      </c>
      <c r="E85" s="18">
        <v>1</v>
      </c>
      <c r="F85" s="19">
        <f t="shared" si="10"/>
        <v>0</v>
      </c>
      <c r="G85" s="18">
        <v>0</v>
      </c>
      <c r="H85" s="18">
        <v>0</v>
      </c>
      <c r="I85" s="19">
        <f t="shared" si="11"/>
        <v>0</v>
      </c>
      <c r="J85" s="20">
        <v>6.73</v>
      </c>
      <c r="K85" s="20">
        <v>3.61</v>
      </c>
      <c r="L85" s="21">
        <f t="shared" si="12"/>
        <v>0</v>
      </c>
      <c r="M85" s="22">
        <f t="shared" si="13"/>
        <v>0</v>
      </c>
      <c r="N85" s="21">
        <v>0</v>
      </c>
      <c r="O85" s="21">
        <v>0</v>
      </c>
      <c r="P85" s="23">
        <f t="shared" si="9"/>
        <v>0</v>
      </c>
      <c r="Q85" s="24">
        <f t="shared" si="8"/>
        <v>0</v>
      </c>
      <c r="R85" s="25">
        <f t="shared" si="14"/>
        <v>0</v>
      </c>
      <c r="S85" s="30"/>
      <c r="T85" s="27"/>
      <c r="U85" s="28">
        <f t="shared" si="15"/>
        <v>0</v>
      </c>
      <c r="V85" s="28">
        <v>0</v>
      </c>
      <c r="W85" s="28">
        <v>0</v>
      </c>
    </row>
    <row r="86" spans="1:23" ht="15.75" x14ac:dyDescent="0.25">
      <c r="A86" s="16">
        <v>145</v>
      </c>
      <c r="B86" s="16">
        <v>4</v>
      </c>
      <c r="C86" s="17"/>
      <c r="D86" s="18">
        <v>2690</v>
      </c>
      <c r="E86" s="18">
        <v>2809</v>
      </c>
      <c r="F86" s="19">
        <f t="shared" si="10"/>
        <v>119</v>
      </c>
      <c r="G86" s="18">
        <v>1635</v>
      </c>
      <c r="H86" s="18">
        <v>1739</v>
      </c>
      <c r="I86" s="19">
        <f t="shared" si="11"/>
        <v>104</v>
      </c>
      <c r="J86" s="20">
        <v>6.73</v>
      </c>
      <c r="K86" s="20">
        <v>3.61</v>
      </c>
      <c r="L86" s="21">
        <f t="shared" si="12"/>
        <v>1176.31</v>
      </c>
      <c r="M86" s="22">
        <f t="shared" si="13"/>
        <v>89.987714999999994</v>
      </c>
      <c r="N86" s="74">
        <v>0</v>
      </c>
      <c r="O86" s="74">
        <v>0</v>
      </c>
      <c r="P86" s="23">
        <f t="shared" si="9"/>
        <v>1176.31</v>
      </c>
      <c r="Q86" s="24">
        <f t="shared" si="8"/>
        <v>89.987714999999994</v>
      </c>
      <c r="R86" s="25">
        <f t="shared" si="14"/>
        <v>1266.2977149999999</v>
      </c>
      <c r="S86" s="29">
        <v>1266</v>
      </c>
      <c r="T86" s="27"/>
      <c r="U86" s="28">
        <f t="shared" si="15"/>
        <v>0.29771499999992557</v>
      </c>
      <c r="V86" s="28">
        <v>0</v>
      </c>
      <c r="W86" s="28">
        <v>0</v>
      </c>
    </row>
    <row r="87" spans="1:23" ht="15.75" x14ac:dyDescent="0.25">
      <c r="A87" s="16">
        <v>146</v>
      </c>
      <c r="B87" s="16">
        <v>4</v>
      </c>
      <c r="C87" s="17"/>
      <c r="D87" s="18">
        <v>39571</v>
      </c>
      <c r="E87" s="18">
        <v>39837</v>
      </c>
      <c r="F87" s="19">
        <f t="shared" si="10"/>
        <v>266</v>
      </c>
      <c r="G87" s="18">
        <v>18939</v>
      </c>
      <c r="H87" s="18">
        <v>19093</v>
      </c>
      <c r="I87" s="19">
        <f t="shared" si="11"/>
        <v>154</v>
      </c>
      <c r="J87" s="20">
        <v>6.73</v>
      </c>
      <c r="K87" s="20">
        <v>3.61</v>
      </c>
      <c r="L87" s="21">
        <f t="shared" si="12"/>
        <v>2346.12</v>
      </c>
      <c r="M87" s="22">
        <f t="shared" si="13"/>
        <v>179.47817999999998</v>
      </c>
      <c r="N87" s="21">
        <v>0</v>
      </c>
      <c r="O87" s="21">
        <v>0</v>
      </c>
      <c r="P87" s="23">
        <f t="shared" si="9"/>
        <v>2346.12</v>
      </c>
      <c r="Q87" s="24">
        <f t="shared" si="8"/>
        <v>179.47817999999998</v>
      </c>
      <c r="R87" s="25">
        <f t="shared" si="14"/>
        <v>2525.59818</v>
      </c>
      <c r="S87" s="29">
        <v>2526</v>
      </c>
      <c r="T87" s="27"/>
      <c r="U87" s="28">
        <f t="shared" si="15"/>
        <v>-0.40182000000004336</v>
      </c>
      <c r="V87" s="28">
        <v>0</v>
      </c>
      <c r="W87" s="28">
        <v>0</v>
      </c>
    </row>
    <row r="88" spans="1:23" ht="15.75" x14ac:dyDescent="0.25">
      <c r="A88" s="16">
        <v>149</v>
      </c>
      <c r="B88" s="16">
        <v>3</v>
      </c>
      <c r="C88" s="17"/>
      <c r="D88" s="18">
        <v>574</v>
      </c>
      <c r="E88" s="18">
        <v>577</v>
      </c>
      <c r="F88" s="19">
        <f t="shared" si="10"/>
        <v>3</v>
      </c>
      <c r="G88" s="18">
        <v>126</v>
      </c>
      <c r="H88" s="18">
        <v>126</v>
      </c>
      <c r="I88" s="19">
        <f t="shared" si="11"/>
        <v>0</v>
      </c>
      <c r="J88" s="20">
        <v>6.73</v>
      </c>
      <c r="K88" s="20">
        <v>3.61</v>
      </c>
      <c r="L88" s="21">
        <f t="shared" si="12"/>
        <v>20.190000000000001</v>
      </c>
      <c r="M88" s="22">
        <f t="shared" si="13"/>
        <v>1.544535</v>
      </c>
      <c r="N88" s="21">
        <v>84.37</v>
      </c>
      <c r="O88" s="21">
        <v>6.4543049999999997</v>
      </c>
      <c r="P88" s="23">
        <f t="shared" si="9"/>
        <v>104.56</v>
      </c>
      <c r="Q88" s="24">
        <f t="shared" si="8"/>
        <v>7.9988399999999995</v>
      </c>
      <c r="R88" s="25">
        <f t="shared" si="14"/>
        <v>112.55884</v>
      </c>
      <c r="S88" s="30"/>
      <c r="T88" s="27"/>
      <c r="U88" s="28">
        <f t="shared" si="15"/>
        <v>112.55884</v>
      </c>
      <c r="V88" s="28">
        <v>104.56</v>
      </c>
      <c r="W88" s="28">
        <v>7.9988399999999995</v>
      </c>
    </row>
    <row r="89" spans="1:23" ht="15.75" x14ac:dyDescent="0.25">
      <c r="A89" s="16">
        <v>150</v>
      </c>
      <c r="B89" s="16">
        <v>3</v>
      </c>
      <c r="C89" s="17"/>
      <c r="D89" s="18">
        <v>18434</v>
      </c>
      <c r="E89" s="18">
        <v>19015</v>
      </c>
      <c r="F89" s="19">
        <f t="shared" si="10"/>
        <v>581</v>
      </c>
      <c r="G89" s="18">
        <v>5361</v>
      </c>
      <c r="H89" s="18">
        <v>5604</v>
      </c>
      <c r="I89" s="19">
        <f t="shared" si="11"/>
        <v>243</v>
      </c>
      <c r="J89" s="20">
        <v>6.73</v>
      </c>
      <c r="K89" s="20">
        <v>3.61</v>
      </c>
      <c r="L89" s="21">
        <f t="shared" si="12"/>
        <v>4787.3600000000006</v>
      </c>
      <c r="M89" s="22">
        <f t="shared" si="13"/>
        <v>366.23304000000002</v>
      </c>
      <c r="N89" s="21">
        <v>0</v>
      </c>
      <c r="O89" s="21">
        <v>0</v>
      </c>
      <c r="P89" s="23">
        <f t="shared" si="9"/>
        <v>4787.3600000000006</v>
      </c>
      <c r="Q89" s="24">
        <f t="shared" si="8"/>
        <v>366.23304000000002</v>
      </c>
      <c r="R89" s="25">
        <f t="shared" si="14"/>
        <v>5153.5930400000007</v>
      </c>
      <c r="S89" s="29">
        <v>5154</v>
      </c>
      <c r="T89" s="27"/>
      <c r="U89" s="28">
        <f t="shared" si="15"/>
        <v>-0.40695999999934429</v>
      </c>
      <c r="V89" s="28">
        <v>0</v>
      </c>
      <c r="W89" s="28">
        <v>0</v>
      </c>
    </row>
    <row r="90" spans="1:23" ht="15.75" x14ac:dyDescent="0.25">
      <c r="A90" s="16">
        <v>151</v>
      </c>
      <c r="B90" s="16">
        <v>3</v>
      </c>
      <c r="C90" s="17"/>
      <c r="D90" s="18">
        <v>0</v>
      </c>
      <c r="E90" s="18">
        <v>0</v>
      </c>
      <c r="F90" s="19">
        <f t="shared" si="10"/>
        <v>0</v>
      </c>
      <c r="G90" s="18">
        <v>0</v>
      </c>
      <c r="H90" s="18">
        <v>0</v>
      </c>
      <c r="I90" s="19">
        <f t="shared" si="11"/>
        <v>0</v>
      </c>
      <c r="J90" s="20">
        <v>6.73</v>
      </c>
      <c r="K90" s="20">
        <v>3.61</v>
      </c>
      <c r="L90" s="21">
        <f t="shared" si="12"/>
        <v>0</v>
      </c>
      <c r="M90" s="22">
        <f t="shared" si="13"/>
        <v>0</v>
      </c>
      <c r="N90" s="21">
        <v>0</v>
      </c>
      <c r="O90" s="21">
        <v>0</v>
      </c>
      <c r="P90" s="23">
        <f t="shared" si="9"/>
        <v>0</v>
      </c>
      <c r="Q90" s="24">
        <f t="shared" si="8"/>
        <v>0</v>
      </c>
      <c r="R90" s="25">
        <f t="shared" si="14"/>
        <v>0</v>
      </c>
      <c r="S90" s="30"/>
      <c r="T90" s="27"/>
      <c r="U90" s="28">
        <f t="shared" si="15"/>
        <v>0</v>
      </c>
      <c r="V90" s="28">
        <v>0</v>
      </c>
      <c r="W90" s="28">
        <v>0</v>
      </c>
    </row>
    <row r="91" spans="1:23" ht="15.75" x14ac:dyDescent="0.25">
      <c r="A91" s="16">
        <v>152</v>
      </c>
      <c r="B91" s="16">
        <v>3</v>
      </c>
      <c r="C91" s="17"/>
      <c r="D91" s="18">
        <v>4802</v>
      </c>
      <c r="E91" s="18">
        <v>5006</v>
      </c>
      <c r="F91" s="19">
        <f t="shared" si="10"/>
        <v>204</v>
      </c>
      <c r="G91" s="18">
        <v>2042</v>
      </c>
      <c r="H91" s="18">
        <v>2127</v>
      </c>
      <c r="I91" s="19">
        <f t="shared" si="11"/>
        <v>85</v>
      </c>
      <c r="J91" s="20">
        <v>6.73</v>
      </c>
      <c r="K91" s="20">
        <v>3.61</v>
      </c>
      <c r="L91" s="21">
        <f t="shared" si="12"/>
        <v>1679.77</v>
      </c>
      <c r="M91" s="22">
        <f t="shared" si="13"/>
        <v>128.50240500000001</v>
      </c>
      <c r="N91" s="21">
        <v>0</v>
      </c>
      <c r="O91" s="21">
        <v>0</v>
      </c>
      <c r="P91" s="23">
        <f t="shared" si="9"/>
        <v>1679.77</v>
      </c>
      <c r="Q91" s="24">
        <f t="shared" si="8"/>
        <v>128.50240500000001</v>
      </c>
      <c r="R91" s="25">
        <f t="shared" si="14"/>
        <v>1808.2724049999999</v>
      </c>
      <c r="S91" s="29">
        <v>1808</v>
      </c>
      <c r="T91" s="27"/>
      <c r="U91" s="28">
        <f t="shared" si="15"/>
        <v>0.27240499999993517</v>
      </c>
      <c r="V91" s="28">
        <v>0</v>
      </c>
      <c r="W91" s="28">
        <v>0</v>
      </c>
    </row>
    <row r="92" spans="1:23" ht="15.75" x14ac:dyDescent="0.25">
      <c r="A92" s="16">
        <v>152</v>
      </c>
      <c r="B92" s="16">
        <v>3</v>
      </c>
      <c r="C92" s="17"/>
      <c r="D92" s="36">
        <v>235</v>
      </c>
      <c r="E92" s="36">
        <v>295</v>
      </c>
      <c r="F92" s="19">
        <f t="shared" si="10"/>
        <v>60</v>
      </c>
      <c r="G92" s="37"/>
      <c r="H92" s="37"/>
      <c r="I92" s="19">
        <f t="shared" si="11"/>
        <v>0</v>
      </c>
      <c r="J92" s="20">
        <v>6</v>
      </c>
      <c r="K92" s="20">
        <v>3.61</v>
      </c>
      <c r="L92" s="21">
        <f t="shared" si="12"/>
        <v>360</v>
      </c>
      <c r="M92" s="22">
        <f t="shared" si="13"/>
        <v>27.54</v>
      </c>
      <c r="N92" s="22">
        <v>0</v>
      </c>
      <c r="O92" s="22">
        <v>0</v>
      </c>
      <c r="P92" s="23">
        <f t="shared" si="9"/>
        <v>360</v>
      </c>
      <c r="Q92" s="24">
        <f t="shared" si="8"/>
        <v>27.54</v>
      </c>
      <c r="R92" s="25">
        <f t="shared" si="14"/>
        <v>387.54</v>
      </c>
      <c r="S92" s="29">
        <v>388</v>
      </c>
      <c r="T92" s="27" t="s">
        <v>24</v>
      </c>
      <c r="U92" s="28">
        <f t="shared" si="15"/>
        <v>-0.45999999999997954</v>
      </c>
      <c r="V92" s="28">
        <v>0</v>
      </c>
      <c r="W92" s="28">
        <v>0</v>
      </c>
    </row>
    <row r="93" spans="1:23" ht="15.75" x14ac:dyDescent="0.25">
      <c r="A93" s="16">
        <v>153</v>
      </c>
      <c r="B93" s="16">
        <v>3</v>
      </c>
      <c r="C93" s="17"/>
      <c r="D93" s="18">
        <v>2679</v>
      </c>
      <c r="E93" s="18">
        <v>2931</v>
      </c>
      <c r="F93" s="19">
        <f t="shared" si="10"/>
        <v>252</v>
      </c>
      <c r="G93" s="18">
        <v>918</v>
      </c>
      <c r="H93" s="18">
        <v>982</v>
      </c>
      <c r="I93" s="19">
        <f t="shared" si="11"/>
        <v>64</v>
      </c>
      <c r="J93" s="20">
        <v>6.73</v>
      </c>
      <c r="K93" s="20">
        <v>3.61</v>
      </c>
      <c r="L93" s="21">
        <f t="shared" si="12"/>
        <v>1927</v>
      </c>
      <c r="M93" s="22">
        <f t="shared" si="13"/>
        <v>147.41550000000001</v>
      </c>
      <c r="N93" s="21">
        <v>0</v>
      </c>
      <c r="O93" s="21">
        <v>0</v>
      </c>
      <c r="P93" s="23">
        <f t="shared" si="9"/>
        <v>1927</v>
      </c>
      <c r="Q93" s="24">
        <f t="shared" si="8"/>
        <v>147.41550000000001</v>
      </c>
      <c r="R93" s="25">
        <f t="shared" si="14"/>
        <v>2074.4155000000001</v>
      </c>
      <c r="S93" s="29">
        <v>2074</v>
      </c>
      <c r="T93" s="27"/>
      <c r="U93" s="28">
        <f t="shared" si="15"/>
        <v>0.41550000000006548</v>
      </c>
      <c r="V93" s="28">
        <v>0</v>
      </c>
      <c r="W93" s="28">
        <v>0</v>
      </c>
    </row>
    <row r="94" spans="1:23" ht="15.75" x14ac:dyDescent="0.25">
      <c r="A94" s="16">
        <v>153</v>
      </c>
      <c r="B94" s="16">
        <v>3</v>
      </c>
      <c r="C94" s="17"/>
      <c r="D94" s="36">
        <v>235</v>
      </c>
      <c r="E94" s="36">
        <v>295</v>
      </c>
      <c r="F94" s="19">
        <f t="shared" si="10"/>
        <v>60</v>
      </c>
      <c r="G94" s="37"/>
      <c r="H94" s="37"/>
      <c r="I94" s="19">
        <f t="shared" si="11"/>
        <v>0</v>
      </c>
      <c r="J94" s="20">
        <v>6</v>
      </c>
      <c r="K94" s="20">
        <v>3.61</v>
      </c>
      <c r="L94" s="21">
        <f t="shared" si="12"/>
        <v>360</v>
      </c>
      <c r="M94" s="22">
        <f t="shared" si="13"/>
        <v>27.54</v>
      </c>
      <c r="N94" s="22">
        <v>0</v>
      </c>
      <c r="O94" s="22">
        <v>0</v>
      </c>
      <c r="P94" s="23">
        <f t="shared" si="9"/>
        <v>360</v>
      </c>
      <c r="Q94" s="24">
        <f t="shared" si="8"/>
        <v>27.54</v>
      </c>
      <c r="R94" s="25">
        <f t="shared" si="14"/>
        <v>387.54</v>
      </c>
      <c r="S94" s="29">
        <v>388</v>
      </c>
      <c r="T94" s="27" t="s">
        <v>25</v>
      </c>
      <c r="U94" s="28">
        <f t="shared" si="15"/>
        <v>-0.45999999999997954</v>
      </c>
      <c r="V94" s="28">
        <v>0</v>
      </c>
      <c r="W94" s="28">
        <v>0</v>
      </c>
    </row>
    <row r="95" spans="1:23" ht="15.75" x14ac:dyDescent="0.25">
      <c r="A95" s="16">
        <v>156</v>
      </c>
      <c r="B95" s="16">
        <v>3</v>
      </c>
      <c r="C95" s="17"/>
      <c r="D95" s="18">
        <v>7797</v>
      </c>
      <c r="E95" s="18">
        <v>8348</v>
      </c>
      <c r="F95" s="19">
        <f t="shared" si="10"/>
        <v>551</v>
      </c>
      <c r="G95" s="18">
        <v>3755</v>
      </c>
      <c r="H95" s="18">
        <v>3918</v>
      </c>
      <c r="I95" s="19">
        <f t="shared" si="11"/>
        <v>163</v>
      </c>
      <c r="J95" s="20">
        <v>6.73</v>
      </c>
      <c r="K95" s="20">
        <v>3.61</v>
      </c>
      <c r="L95" s="21">
        <f t="shared" si="12"/>
        <v>4296.66</v>
      </c>
      <c r="M95" s="22">
        <f t="shared" si="13"/>
        <v>328.69448999999997</v>
      </c>
      <c r="N95" s="21">
        <v>0</v>
      </c>
      <c r="O95" s="21">
        <v>0</v>
      </c>
      <c r="P95" s="73">
        <v>0</v>
      </c>
      <c r="Q95" s="24">
        <f t="shared" si="8"/>
        <v>328.69448999999997</v>
      </c>
      <c r="R95" s="25">
        <f t="shared" si="14"/>
        <v>328.69448999999997</v>
      </c>
      <c r="S95" s="29">
        <v>329</v>
      </c>
      <c r="T95" s="27"/>
      <c r="U95" s="28">
        <f t="shared" si="15"/>
        <v>-0.30551000000002659</v>
      </c>
      <c r="V95" s="28">
        <v>0</v>
      </c>
      <c r="W95" s="28">
        <v>0</v>
      </c>
    </row>
    <row r="96" spans="1:23" ht="15.75" x14ac:dyDescent="0.25">
      <c r="A96" s="16">
        <v>157</v>
      </c>
      <c r="B96" s="16">
        <v>3</v>
      </c>
      <c r="C96" s="17"/>
      <c r="D96" s="18">
        <v>4647</v>
      </c>
      <c r="E96" s="18">
        <v>4777</v>
      </c>
      <c r="F96" s="19">
        <f t="shared" si="10"/>
        <v>130</v>
      </c>
      <c r="G96" s="18">
        <v>3399</v>
      </c>
      <c r="H96" s="18">
        <v>3545</v>
      </c>
      <c r="I96" s="19">
        <f t="shared" si="11"/>
        <v>146</v>
      </c>
      <c r="J96" s="20">
        <v>6.73</v>
      </c>
      <c r="K96" s="20">
        <v>3.61</v>
      </c>
      <c r="L96" s="21">
        <f t="shared" si="12"/>
        <v>1401.96</v>
      </c>
      <c r="M96" s="22">
        <f t="shared" si="13"/>
        <v>107.24994</v>
      </c>
      <c r="N96" s="21">
        <v>0</v>
      </c>
      <c r="O96" s="21">
        <v>0</v>
      </c>
      <c r="P96" s="23">
        <f t="shared" ref="P96:P113" si="16">L96+N96</f>
        <v>1401.96</v>
      </c>
      <c r="Q96" s="24">
        <f t="shared" si="8"/>
        <v>107.24994</v>
      </c>
      <c r="R96" s="25">
        <f t="shared" si="14"/>
        <v>1509.20994</v>
      </c>
      <c r="S96" s="29">
        <v>1509</v>
      </c>
      <c r="T96" s="27"/>
      <c r="U96" s="28">
        <f t="shared" si="15"/>
        <v>0.20993999999996049</v>
      </c>
      <c r="V96" s="28">
        <v>0</v>
      </c>
      <c r="W96" s="28">
        <v>0</v>
      </c>
    </row>
    <row r="97" spans="1:23" ht="15.75" x14ac:dyDescent="0.25">
      <c r="A97" s="16">
        <v>158</v>
      </c>
      <c r="B97" s="75">
        <v>3</v>
      </c>
      <c r="C97" s="76"/>
      <c r="D97" s="18">
        <v>17773</v>
      </c>
      <c r="E97" s="18">
        <v>18578</v>
      </c>
      <c r="F97" s="19">
        <f t="shared" si="10"/>
        <v>805</v>
      </c>
      <c r="G97" s="18">
        <v>12922</v>
      </c>
      <c r="H97" s="18">
        <v>13547</v>
      </c>
      <c r="I97" s="19">
        <f t="shared" si="11"/>
        <v>625</v>
      </c>
      <c r="J97" s="20">
        <v>6.73</v>
      </c>
      <c r="K97" s="20">
        <v>3.61</v>
      </c>
      <c r="L97" s="21">
        <f t="shared" si="12"/>
        <v>7673.9000000000005</v>
      </c>
      <c r="M97" s="22">
        <f t="shared" si="13"/>
        <v>587.05335000000002</v>
      </c>
      <c r="N97" s="21">
        <v>0</v>
      </c>
      <c r="O97" s="21">
        <v>0</v>
      </c>
      <c r="P97" s="23">
        <f t="shared" si="16"/>
        <v>7673.9000000000005</v>
      </c>
      <c r="Q97" s="24">
        <f t="shared" si="8"/>
        <v>587.05335000000002</v>
      </c>
      <c r="R97" s="25">
        <f t="shared" si="14"/>
        <v>8260.9533499999998</v>
      </c>
      <c r="S97" s="32">
        <v>7000</v>
      </c>
      <c r="T97" s="27"/>
      <c r="U97" s="28">
        <f t="shared" si="15"/>
        <v>1260.9533499999998</v>
      </c>
      <c r="V97" s="28">
        <v>1260.9533499999998</v>
      </c>
      <c r="W97" s="28">
        <v>0</v>
      </c>
    </row>
    <row r="98" spans="1:23" ht="15.75" x14ac:dyDescent="0.25">
      <c r="A98" s="16">
        <v>160</v>
      </c>
      <c r="B98" s="75">
        <v>5</v>
      </c>
      <c r="C98" s="76"/>
      <c r="D98" s="18">
        <v>7994</v>
      </c>
      <c r="E98" s="18">
        <v>8178</v>
      </c>
      <c r="F98" s="19">
        <f t="shared" si="10"/>
        <v>184</v>
      </c>
      <c r="G98" s="18">
        <v>2210</v>
      </c>
      <c r="H98" s="18">
        <v>2255</v>
      </c>
      <c r="I98" s="19">
        <f t="shared" si="11"/>
        <v>45</v>
      </c>
      <c r="J98" s="20">
        <v>6.73</v>
      </c>
      <c r="K98" s="20">
        <v>3.61</v>
      </c>
      <c r="L98" s="21">
        <f t="shared" si="12"/>
        <v>1400.7700000000002</v>
      </c>
      <c r="M98" s="22">
        <f t="shared" si="13"/>
        <v>107.15890500000002</v>
      </c>
      <c r="N98" s="21">
        <v>6873.1200000000008</v>
      </c>
      <c r="O98" s="21">
        <v>525.79367999999999</v>
      </c>
      <c r="P98" s="23">
        <f t="shared" si="16"/>
        <v>8273.8900000000012</v>
      </c>
      <c r="Q98" s="24">
        <f t="shared" si="8"/>
        <v>632.952585</v>
      </c>
      <c r="R98" s="25">
        <f t="shared" si="14"/>
        <v>8906.8425850000021</v>
      </c>
      <c r="S98" s="29">
        <v>8907</v>
      </c>
      <c r="T98" s="27"/>
      <c r="U98" s="28">
        <f t="shared" si="15"/>
        <v>-0.15741499999785447</v>
      </c>
      <c r="V98" s="28">
        <v>0</v>
      </c>
      <c r="W98" s="28">
        <v>0</v>
      </c>
    </row>
    <row r="99" spans="1:23" ht="15.75" x14ac:dyDescent="0.25">
      <c r="A99" s="16">
        <v>161</v>
      </c>
      <c r="B99" s="75">
        <v>3</v>
      </c>
      <c r="C99" s="76"/>
      <c r="D99" s="18">
        <v>4334</v>
      </c>
      <c r="E99" s="18">
        <v>4351</v>
      </c>
      <c r="F99" s="19">
        <f t="shared" si="10"/>
        <v>17</v>
      </c>
      <c r="G99" s="18">
        <v>1946</v>
      </c>
      <c r="H99" s="18">
        <v>1956</v>
      </c>
      <c r="I99" s="19">
        <f t="shared" si="11"/>
        <v>10</v>
      </c>
      <c r="J99" s="20">
        <v>6.73</v>
      </c>
      <c r="K99" s="20">
        <v>3.61</v>
      </c>
      <c r="L99" s="21">
        <f t="shared" si="12"/>
        <v>150.51000000000002</v>
      </c>
      <c r="M99" s="22">
        <f t="shared" si="13"/>
        <v>11.514015000000001</v>
      </c>
      <c r="N99" s="21">
        <v>0</v>
      </c>
      <c r="O99" s="21">
        <v>0</v>
      </c>
      <c r="P99" s="23">
        <f t="shared" si="16"/>
        <v>150.51000000000002</v>
      </c>
      <c r="Q99" s="24">
        <f t="shared" si="8"/>
        <v>11.514015000000001</v>
      </c>
      <c r="R99" s="25">
        <f t="shared" si="14"/>
        <v>162.02401500000002</v>
      </c>
      <c r="S99" s="29">
        <v>163</v>
      </c>
      <c r="T99" s="27"/>
      <c r="U99" s="28">
        <f t="shared" si="15"/>
        <v>-0.97598499999998012</v>
      </c>
      <c r="V99" s="28">
        <v>0</v>
      </c>
      <c r="W99" s="28">
        <v>0</v>
      </c>
    </row>
    <row r="100" spans="1:23" ht="15.75" x14ac:dyDescent="0.25">
      <c r="A100" s="16">
        <v>165</v>
      </c>
      <c r="B100" s="75">
        <v>6</v>
      </c>
      <c r="C100" s="76"/>
      <c r="D100" s="18">
        <v>1442</v>
      </c>
      <c r="E100" s="18">
        <v>1898</v>
      </c>
      <c r="F100" s="19">
        <f t="shared" si="10"/>
        <v>456</v>
      </c>
      <c r="G100" s="18">
        <v>530</v>
      </c>
      <c r="H100" s="18">
        <v>707</v>
      </c>
      <c r="I100" s="19">
        <f t="shared" si="11"/>
        <v>177</v>
      </c>
      <c r="J100" s="20">
        <v>6.73</v>
      </c>
      <c r="K100" s="20">
        <v>3.61</v>
      </c>
      <c r="L100" s="21">
        <f t="shared" si="12"/>
        <v>3707.8500000000004</v>
      </c>
      <c r="M100" s="22">
        <f t="shared" si="13"/>
        <v>283.65052500000002</v>
      </c>
      <c r="N100" s="21">
        <v>0</v>
      </c>
      <c r="O100" s="21">
        <v>0</v>
      </c>
      <c r="P100" s="23">
        <f t="shared" si="16"/>
        <v>3707.8500000000004</v>
      </c>
      <c r="Q100" s="24">
        <f t="shared" si="8"/>
        <v>283.65052500000002</v>
      </c>
      <c r="R100" s="25">
        <f t="shared" si="14"/>
        <v>3991.5005250000004</v>
      </c>
      <c r="S100" s="29">
        <v>3992</v>
      </c>
      <c r="T100" s="27"/>
      <c r="U100" s="28">
        <f t="shared" si="15"/>
        <v>-0.4994749999996202</v>
      </c>
      <c r="V100" s="28">
        <v>0</v>
      </c>
      <c r="W100" s="28">
        <v>0</v>
      </c>
    </row>
    <row r="101" spans="1:23" ht="15.75" x14ac:dyDescent="0.25">
      <c r="A101" s="16">
        <v>166</v>
      </c>
      <c r="B101" s="75">
        <v>3</v>
      </c>
      <c r="C101" s="76"/>
      <c r="D101" s="18">
        <v>13266</v>
      </c>
      <c r="E101" s="18">
        <v>13652</v>
      </c>
      <c r="F101" s="19">
        <f t="shared" si="10"/>
        <v>386</v>
      </c>
      <c r="G101" s="18">
        <v>4368</v>
      </c>
      <c r="H101" s="18">
        <v>4532</v>
      </c>
      <c r="I101" s="19">
        <f t="shared" si="11"/>
        <v>164</v>
      </c>
      <c r="J101" s="20">
        <v>6.73</v>
      </c>
      <c r="K101" s="20">
        <v>3.61</v>
      </c>
      <c r="L101" s="21">
        <f t="shared" si="12"/>
        <v>3189.82</v>
      </c>
      <c r="M101" s="22">
        <f t="shared" si="13"/>
        <v>244.02123</v>
      </c>
      <c r="N101" s="21">
        <v>0</v>
      </c>
      <c r="O101" s="21">
        <v>0</v>
      </c>
      <c r="P101" s="23">
        <f t="shared" si="16"/>
        <v>3189.82</v>
      </c>
      <c r="Q101" s="24">
        <f t="shared" si="8"/>
        <v>244.02123</v>
      </c>
      <c r="R101" s="25">
        <f t="shared" si="14"/>
        <v>3433.84123</v>
      </c>
      <c r="S101" s="29">
        <v>3434</v>
      </c>
      <c r="T101" s="27"/>
      <c r="U101" s="28">
        <f t="shared" si="15"/>
        <v>-0.15877000000000407</v>
      </c>
      <c r="V101" s="28">
        <v>0</v>
      </c>
      <c r="W101" s="28">
        <v>0</v>
      </c>
    </row>
    <row r="102" spans="1:23" ht="15.75" x14ac:dyDescent="0.25">
      <c r="A102" s="16">
        <v>169</v>
      </c>
      <c r="B102" s="75">
        <v>2</v>
      </c>
      <c r="C102" s="76"/>
      <c r="D102" s="18">
        <v>11840</v>
      </c>
      <c r="E102" s="18">
        <v>12498</v>
      </c>
      <c r="F102" s="19">
        <f t="shared" si="10"/>
        <v>658</v>
      </c>
      <c r="G102" s="18">
        <v>5357</v>
      </c>
      <c r="H102" s="18">
        <v>5713</v>
      </c>
      <c r="I102" s="19">
        <f t="shared" si="11"/>
        <v>356</v>
      </c>
      <c r="J102" s="20">
        <v>6.73</v>
      </c>
      <c r="K102" s="20">
        <v>3.61</v>
      </c>
      <c r="L102" s="21">
        <f t="shared" si="12"/>
        <v>5713.5</v>
      </c>
      <c r="M102" s="22">
        <f t="shared" si="13"/>
        <v>437.08274999999998</v>
      </c>
      <c r="N102" s="21">
        <v>-23555.125780000009</v>
      </c>
      <c r="O102" s="21">
        <v>0</v>
      </c>
      <c r="P102" s="23">
        <f t="shared" si="16"/>
        <v>-17841.625780000009</v>
      </c>
      <c r="Q102" s="24">
        <f t="shared" si="8"/>
        <v>437.08274999999998</v>
      </c>
      <c r="R102" s="25">
        <f t="shared" si="14"/>
        <v>-17404.543030000008</v>
      </c>
      <c r="S102" s="26"/>
      <c r="T102" s="27"/>
      <c r="U102" s="28">
        <f t="shared" si="15"/>
        <v>-17404.543030000008</v>
      </c>
      <c r="V102" s="28">
        <v>-17404.543030000008</v>
      </c>
      <c r="W102" s="28">
        <v>0</v>
      </c>
    </row>
    <row r="103" spans="1:23" ht="15.75" x14ac:dyDescent="0.25">
      <c r="A103" s="16" t="s">
        <v>26</v>
      </c>
      <c r="B103" s="75">
        <v>1</v>
      </c>
      <c r="C103" s="76"/>
      <c r="D103" s="18">
        <v>18201</v>
      </c>
      <c r="E103" s="18">
        <v>18913</v>
      </c>
      <c r="F103" s="19">
        <f t="shared" si="10"/>
        <v>712</v>
      </c>
      <c r="G103" s="18">
        <v>4446</v>
      </c>
      <c r="H103" s="18">
        <v>4676</v>
      </c>
      <c r="I103" s="19">
        <f t="shared" si="11"/>
        <v>230</v>
      </c>
      <c r="J103" s="20">
        <v>6.73</v>
      </c>
      <c r="K103" s="20">
        <v>3.61</v>
      </c>
      <c r="L103" s="21">
        <f t="shared" si="12"/>
        <v>5622.06</v>
      </c>
      <c r="M103" s="22">
        <f t="shared" si="13"/>
        <v>430.08759000000003</v>
      </c>
      <c r="N103" s="21">
        <v>0</v>
      </c>
      <c r="O103" s="21">
        <v>0</v>
      </c>
      <c r="P103" s="23">
        <f t="shared" si="16"/>
        <v>5622.06</v>
      </c>
      <c r="Q103" s="24">
        <f t="shared" si="8"/>
        <v>430.08759000000003</v>
      </c>
      <c r="R103" s="25">
        <f t="shared" si="14"/>
        <v>6052.1475900000005</v>
      </c>
      <c r="S103" s="29">
        <v>6052</v>
      </c>
      <c r="T103" s="27"/>
      <c r="U103" s="28">
        <f t="shared" si="15"/>
        <v>0.14759000000049127</v>
      </c>
      <c r="V103" s="28">
        <v>0</v>
      </c>
      <c r="W103" s="28">
        <v>0</v>
      </c>
    </row>
    <row r="104" spans="1:23" ht="15.75" x14ac:dyDescent="0.25">
      <c r="A104" s="16" t="s">
        <v>27</v>
      </c>
      <c r="B104" s="16">
        <v>1</v>
      </c>
      <c r="C104" s="55"/>
      <c r="D104" s="18">
        <v>420</v>
      </c>
      <c r="E104" s="18">
        <v>454</v>
      </c>
      <c r="F104" s="19">
        <f t="shared" si="10"/>
        <v>34</v>
      </c>
      <c r="G104" s="18">
        <v>109</v>
      </c>
      <c r="H104" s="18">
        <v>121</v>
      </c>
      <c r="I104" s="19">
        <f t="shared" si="11"/>
        <v>12</v>
      </c>
      <c r="J104" s="20">
        <v>6.73</v>
      </c>
      <c r="K104" s="20">
        <v>3.61</v>
      </c>
      <c r="L104" s="21">
        <f t="shared" si="12"/>
        <v>272.14000000000004</v>
      </c>
      <c r="M104" s="22">
        <f t="shared" si="13"/>
        <v>20.818710000000003</v>
      </c>
      <c r="N104" s="21">
        <v>-413.59633499999967</v>
      </c>
      <c r="O104" s="21">
        <v>0</v>
      </c>
      <c r="P104" s="23">
        <f t="shared" si="16"/>
        <v>-141.45633499999963</v>
      </c>
      <c r="Q104" s="24">
        <f t="shared" si="8"/>
        <v>20.818710000000003</v>
      </c>
      <c r="R104" s="25">
        <f t="shared" si="14"/>
        <v>-120.63762499999962</v>
      </c>
      <c r="S104" s="26"/>
      <c r="T104" s="27" t="s">
        <v>28</v>
      </c>
      <c r="U104" s="28">
        <f t="shared" si="15"/>
        <v>-120.63762499999962</v>
      </c>
      <c r="V104" s="28">
        <v>-120.63762499999962</v>
      </c>
      <c r="W104" s="28">
        <v>0</v>
      </c>
    </row>
    <row r="105" spans="1:23" ht="15.75" x14ac:dyDescent="0.25">
      <c r="A105" s="16" t="s">
        <v>29</v>
      </c>
      <c r="B105" s="16">
        <v>1</v>
      </c>
      <c r="C105" s="17"/>
      <c r="D105" s="18">
        <v>2507</v>
      </c>
      <c r="E105" s="18">
        <v>2713</v>
      </c>
      <c r="F105" s="19">
        <f t="shared" si="10"/>
        <v>206</v>
      </c>
      <c r="G105" s="18">
        <v>1188</v>
      </c>
      <c r="H105" s="18">
        <v>1293</v>
      </c>
      <c r="I105" s="19">
        <f t="shared" si="11"/>
        <v>105</v>
      </c>
      <c r="J105" s="20">
        <v>6.73</v>
      </c>
      <c r="K105" s="20">
        <v>3.61</v>
      </c>
      <c r="L105" s="21">
        <f t="shared" si="12"/>
        <v>1765.43</v>
      </c>
      <c r="M105" s="22">
        <f t="shared" si="13"/>
        <v>135.055395</v>
      </c>
      <c r="N105" s="21">
        <v>0</v>
      </c>
      <c r="O105" s="21">
        <v>0</v>
      </c>
      <c r="P105" s="23">
        <f t="shared" si="16"/>
        <v>1765.43</v>
      </c>
      <c r="Q105" s="24">
        <f t="shared" si="8"/>
        <v>135.055395</v>
      </c>
      <c r="R105" s="25">
        <f t="shared" si="14"/>
        <v>1900.4853950000002</v>
      </c>
      <c r="S105" s="29">
        <v>1900</v>
      </c>
      <c r="T105" s="27"/>
      <c r="U105" s="28">
        <f t="shared" si="15"/>
        <v>0.48539500000015323</v>
      </c>
      <c r="V105" s="28">
        <v>0</v>
      </c>
      <c r="W105" s="28">
        <v>0</v>
      </c>
    </row>
    <row r="106" spans="1:23" ht="15.75" x14ac:dyDescent="0.25">
      <c r="A106" s="16" t="s">
        <v>30</v>
      </c>
      <c r="B106" s="16">
        <v>1</v>
      </c>
      <c r="C106" s="17"/>
      <c r="D106" s="18">
        <v>498</v>
      </c>
      <c r="E106" s="18">
        <v>903</v>
      </c>
      <c r="F106" s="19">
        <f t="shared" si="10"/>
        <v>405</v>
      </c>
      <c r="G106" s="19"/>
      <c r="H106" s="19"/>
      <c r="I106" s="19">
        <f t="shared" si="11"/>
        <v>0</v>
      </c>
      <c r="J106" s="31">
        <v>6</v>
      </c>
      <c r="K106" s="20">
        <v>3.61</v>
      </c>
      <c r="L106" s="21">
        <f t="shared" si="12"/>
        <v>2430</v>
      </c>
      <c r="M106" s="22">
        <f t="shared" si="13"/>
        <v>185.89500000000001</v>
      </c>
      <c r="N106" s="21">
        <v>2982</v>
      </c>
      <c r="O106" s="21">
        <v>228.12299999999999</v>
      </c>
      <c r="P106" s="23">
        <f t="shared" si="16"/>
        <v>5412</v>
      </c>
      <c r="Q106" s="24">
        <f t="shared" si="8"/>
        <v>414.01800000000003</v>
      </c>
      <c r="R106" s="25">
        <f t="shared" si="14"/>
        <v>5826.018</v>
      </c>
      <c r="S106" s="30"/>
      <c r="T106" s="27"/>
      <c r="U106" s="28">
        <f t="shared" si="15"/>
        <v>5826.018</v>
      </c>
      <c r="V106" s="28">
        <v>5412</v>
      </c>
      <c r="W106" s="28">
        <v>414.01800000000003</v>
      </c>
    </row>
    <row r="107" spans="1:23" ht="15.75" x14ac:dyDescent="0.25">
      <c r="A107" s="19" t="s">
        <v>31</v>
      </c>
      <c r="B107" s="16">
        <v>1</v>
      </c>
      <c r="C107" s="76"/>
      <c r="D107" s="18">
        <v>43258</v>
      </c>
      <c r="E107" s="18">
        <v>44332</v>
      </c>
      <c r="F107" s="19">
        <f t="shared" si="10"/>
        <v>1074</v>
      </c>
      <c r="G107" s="18">
        <v>14380</v>
      </c>
      <c r="H107" s="18">
        <v>14827</v>
      </c>
      <c r="I107" s="19">
        <f t="shared" si="11"/>
        <v>447</v>
      </c>
      <c r="J107" s="20">
        <v>6.73</v>
      </c>
      <c r="K107" s="20">
        <v>3.61</v>
      </c>
      <c r="L107" s="21">
        <f t="shared" si="12"/>
        <v>8841.69</v>
      </c>
      <c r="M107" s="22">
        <f t="shared" si="13"/>
        <v>676.38928499999997</v>
      </c>
      <c r="N107" s="21">
        <v>8955.1596800000025</v>
      </c>
      <c r="O107" s="21">
        <v>630.88555500000007</v>
      </c>
      <c r="P107" s="23">
        <f t="shared" si="16"/>
        <v>17796.849680000003</v>
      </c>
      <c r="Q107" s="24">
        <f t="shared" si="8"/>
        <v>1307.27484</v>
      </c>
      <c r="R107" s="25">
        <f t="shared" si="14"/>
        <v>19104.124520000005</v>
      </c>
      <c r="S107" s="32">
        <v>19140</v>
      </c>
      <c r="T107" s="77"/>
      <c r="U107" s="28">
        <f t="shared" si="15"/>
        <v>-35.87547999999515</v>
      </c>
      <c r="V107" s="28">
        <v>-35.87547999999515</v>
      </c>
      <c r="W107" s="28">
        <v>0</v>
      </c>
    </row>
    <row r="108" spans="1:23" ht="15.75" x14ac:dyDescent="0.25">
      <c r="A108" s="19" t="s">
        <v>32</v>
      </c>
      <c r="B108" s="19">
        <v>1</v>
      </c>
      <c r="C108" s="76"/>
      <c r="D108" s="18">
        <v>2397</v>
      </c>
      <c r="E108" s="18">
        <v>2549</v>
      </c>
      <c r="F108" s="19">
        <f t="shared" si="10"/>
        <v>152</v>
      </c>
      <c r="G108" s="18">
        <v>605</v>
      </c>
      <c r="H108" s="18">
        <v>682</v>
      </c>
      <c r="I108" s="19">
        <f t="shared" si="11"/>
        <v>77</v>
      </c>
      <c r="J108" s="20">
        <v>6.73</v>
      </c>
      <c r="K108" s="20">
        <v>3.61</v>
      </c>
      <c r="L108" s="21">
        <f t="shared" si="12"/>
        <v>1300.93</v>
      </c>
      <c r="M108" s="22">
        <f t="shared" si="13"/>
        <v>99.521145000000004</v>
      </c>
      <c r="N108" s="21">
        <v>0</v>
      </c>
      <c r="O108" s="21">
        <v>0</v>
      </c>
      <c r="P108" s="23">
        <f t="shared" si="16"/>
        <v>1300.93</v>
      </c>
      <c r="Q108" s="24">
        <f t="shared" si="8"/>
        <v>99.521145000000004</v>
      </c>
      <c r="R108" s="25">
        <f t="shared" si="14"/>
        <v>1400.451145</v>
      </c>
      <c r="S108" s="29">
        <v>1400</v>
      </c>
      <c r="T108" s="27"/>
      <c r="U108" s="28">
        <f t="shared" si="15"/>
        <v>0.4511449999999968</v>
      </c>
      <c r="V108" s="28">
        <v>0</v>
      </c>
      <c r="W108" s="28">
        <v>0</v>
      </c>
    </row>
    <row r="109" spans="1:23" ht="15.75" x14ac:dyDescent="0.25">
      <c r="A109" s="19" t="s">
        <v>33</v>
      </c>
      <c r="B109" s="19">
        <v>6</v>
      </c>
      <c r="C109" s="48"/>
      <c r="D109" s="18">
        <v>14099</v>
      </c>
      <c r="E109" s="18">
        <v>15284</v>
      </c>
      <c r="F109" s="19">
        <f t="shared" si="10"/>
        <v>1185</v>
      </c>
      <c r="G109" s="18">
        <v>7713</v>
      </c>
      <c r="H109" s="18">
        <v>8308</v>
      </c>
      <c r="I109" s="19">
        <f t="shared" si="11"/>
        <v>595</v>
      </c>
      <c r="J109" s="20">
        <v>6.73</v>
      </c>
      <c r="K109" s="20">
        <v>3.61</v>
      </c>
      <c r="L109" s="21">
        <f t="shared" si="12"/>
        <v>10123</v>
      </c>
      <c r="M109" s="22">
        <f t="shared" si="13"/>
        <v>774.40949999999998</v>
      </c>
      <c r="N109" s="21">
        <v>0</v>
      </c>
      <c r="O109" s="21">
        <v>1926.6134849999999</v>
      </c>
      <c r="P109" s="33">
        <v>0</v>
      </c>
      <c r="Q109" s="24">
        <f t="shared" si="8"/>
        <v>2701.0229849999996</v>
      </c>
      <c r="R109" s="25">
        <f t="shared" si="14"/>
        <v>2701.0229849999996</v>
      </c>
      <c r="S109" s="30"/>
      <c r="T109" s="27"/>
      <c r="U109" s="28">
        <f t="shared" si="15"/>
        <v>2701.0229849999996</v>
      </c>
      <c r="V109" s="28">
        <v>43094.04</v>
      </c>
      <c r="W109" s="28">
        <v>2701.0229849999996</v>
      </c>
    </row>
    <row r="110" spans="1:23" ht="15.75" x14ac:dyDescent="0.25">
      <c r="A110" s="78" t="s">
        <v>34</v>
      </c>
      <c r="B110" s="79">
        <v>6</v>
      </c>
      <c r="C110" s="80"/>
      <c r="D110" s="18">
        <v>0</v>
      </c>
      <c r="E110" s="18">
        <v>0</v>
      </c>
      <c r="F110" s="19">
        <f t="shared" si="10"/>
        <v>0</v>
      </c>
      <c r="G110" s="18">
        <v>0</v>
      </c>
      <c r="H110" s="18">
        <v>0</v>
      </c>
      <c r="I110" s="19">
        <f t="shared" si="11"/>
        <v>0</v>
      </c>
      <c r="J110" s="20">
        <v>6.73</v>
      </c>
      <c r="K110" s="20">
        <v>3.61</v>
      </c>
      <c r="L110" s="21">
        <f t="shared" si="12"/>
        <v>0</v>
      </c>
      <c r="M110" s="22">
        <f t="shared" si="13"/>
        <v>0</v>
      </c>
      <c r="N110" s="21">
        <v>0</v>
      </c>
      <c r="O110" s="21">
        <v>0</v>
      </c>
      <c r="P110" s="23">
        <f t="shared" si="16"/>
        <v>0</v>
      </c>
      <c r="Q110" s="24">
        <f t="shared" si="8"/>
        <v>0</v>
      </c>
      <c r="R110" s="25">
        <f t="shared" si="14"/>
        <v>0</v>
      </c>
      <c r="S110" s="30"/>
      <c r="T110" s="27"/>
      <c r="U110" s="28">
        <f t="shared" si="15"/>
        <v>0</v>
      </c>
      <c r="V110" s="28">
        <v>0</v>
      </c>
      <c r="W110" s="28">
        <v>0</v>
      </c>
    </row>
    <row r="111" spans="1:23" ht="15.75" x14ac:dyDescent="0.25">
      <c r="A111" s="19" t="s">
        <v>35</v>
      </c>
      <c r="B111" s="19">
        <v>2</v>
      </c>
      <c r="C111" s="48"/>
      <c r="D111" s="18">
        <v>20438</v>
      </c>
      <c r="E111" s="18">
        <v>22444</v>
      </c>
      <c r="F111" s="19">
        <f t="shared" si="10"/>
        <v>2006</v>
      </c>
      <c r="G111" s="18"/>
      <c r="H111" s="18"/>
      <c r="I111" s="19">
        <f t="shared" si="11"/>
        <v>0</v>
      </c>
      <c r="J111" s="31">
        <v>6</v>
      </c>
      <c r="K111" s="20">
        <v>3.61</v>
      </c>
      <c r="L111" s="21">
        <f t="shared" si="12"/>
        <v>12036</v>
      </c>
      <c r="M111" s="22">
        <f t="shared" si="13"/>
        <v>920.75400000000002</v>
      </c>
      <c r="N111" s="50">
        <v>0</v>
      </c>
      <c r="O111" s="50">
        <v>0</v>
      </c>
      <c r="P111" s="23">
        <f t="shared" si="16"/>
        <v>12036</v>
      </c>
      <c r="Q111" s="24">
        <f t="shared" si="8"/>
        <v>920.75400000000002</v>
      </c>
      <c r="R111" s="25">
        <f t="shared" si="14"/>
        <v>12956.754000000001</v>
      </c>
      <c r="S111" s="29">
        <v>12957</v>
      </c>
      <c r="T111" s="53"/>
      <c r="U111" s="28">
        <f t="shared" si="15"/>
        <v>-0.24599999999918509</v>
      </c>
      <c r="V111" s="28">
        <v>0</v>
      </c>
      <c r="W111" s="28">
        <v>0</v>
      </c>
    </row>
    <row r="112" spans="1:23" ht="15.75" x14ac:dyDescent="0.25">
      <c r="A112" s="19" t="s">
        <v>36</v>
      </c>
      <c r="B112" s="19">
        <v>6</v>
      </c>
      <c r="C112" s="48"/>
      <c r="D112" s="18">
        <v>0</v>
      </c>
      <c r="E112" s="18">
        <v>0</v>
      </c>
      <c r="F112" s="19">
        <f t="shared" si="10"/>
        <v>0</v>
      </c>
      <c r="G112" s="18">
        <v>0</v>
      </c>
      <c r="H112" s="18">
        <v>0</v>
      </c>
      <c r="I112" s="19">
        <f t="shared" si="11"/>
        <v>0</v>
      </c>
      <c r="J112" s="20">
        <v>6.73</v>
      </c>
      <c r="K112" s="20">
        <v>3.61</v>
      </c>
      <c r="L112" s="50">
        <f t="shared" si="12"/>
        <v>0</v>
      </c>
      <c r="M112" s="22">
        <f t="shared" si="13"/>
        <v>0</v>
      </c>
      <c r="N112" s="50">
        <v>0</v>
      </c>
      <c r="O112" s="50">
        <v>0</v>
      </c>
      <c r="P112" s="23">
        <f t="shared" si="16"/>
        <v>0</v>
      </c>
      <c r="Q112" s="24">
        <f t="shared" si="8"/>
        <v>0</v>
      </c>
      <c r="R112" s="25">
        <f t="shared" si="14"/>
        <v>0</v>
      </c>
      <c r="S112" s="30"/>
      <c r="T112" s="53"/>
      <c r="U112" s="28">
        <f t="shared" si="15"/>
        <v>0</v>
      </c>
      <c r="V112" s="28">
        <v>0</v>
      </c>
      <c r="W112" s="28">
        <v>0</v>
      </c>
    </row>
    <row r="113" spans="1:23" ht="15.75" x14ac:dyDescent="0.25">
      <c r="A113" s="19" t="s">
        <v>37</v>
      </c>
      <c r="B113" s="19">
        <v>6</v>
      </c>
      <c r="C113" s="48"/>
      <c r="D113" s="18">
        <v>3290</v>
      </c>
      <c r="E113" s="18">
        <v>3408</v>
      </c>
      <c r="F113" s="18">
        <f t="shared" si="10"/>
        <v>118</v>
      </c>
      <c r="G113" s="18">
        <v>1587</v>
      </c>
      <c r="H113" s="18">
        <v>1616</v>
      </c>
      <c r="I113" s="19">
        <f t="shared" si="11"/>
        <v>29</v>
      </c>
      <c r="J113" s="20">
        <v>6.73</v>
      </c>
      <c r="K113" s="20">
        <v>3.61</v>
      </c>
      <c r="L113" s="21">
        <f t="shared" si="12"/>
        <v>898.83000000000015</v>
      </c>
      <c r="M113" s="22">
        <f t="shared" si="13"/>
        <v>68.760495000000006</v>
      </c>
      <c r="N113" s="50">
        <v>7584.3622300000006</v>
      </c>
      <c r="O113" s="50">
        <v>0</v>
      </c>
      <c r="P113" s="23">
        <f t="shared" si="16"/>
        <v>8483.1922300000006</v>
      </c>
      <c r="Q113" s="24">
        <f t="shared" si="8"/>
        <v>68.760495000000006</v>
      </c>
      <c r="R113" s="25">
        <f t="shared" si="14"/>
        <v>8551.952725000001</v>
      </c>
      <c r="S113" s="30"/>
      <c r="T113" s="81"/>
      <c r="U113" s="28">
        <f t="shared" si="15"/>
        <v>8551.952725000001</v>
      </c>
      <c r="V113" s="28">
        <v>8483.1922300000006</v>
      </c>
      <c r="W113" s="28">
        <v>68.760495000000006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2025-10-16T11:41:26Z</dcterms:created>
  <dcterms:modified xsi:type="dcterms:W3CDTF">2025-10-16T11:41:41Z</dcterms:modified>
</cp:coreProperties>
</file>